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ustors\本庁_財政課\財政関係\001各種報告\01県市町村課\R02\24 平成30年度財政状況資料集の作成について\03 HP掲載依頼\"/>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C37" i="10"/>
  <c r="BE36" i="10"/>
  <c r="AM36" i="10"/>
  <c r="C36" i="10"/>
  <c r="AM35" i="10"/>
  <c r="C35" i="10"/>
  <c r="U34" i="10"/>
  <c r="C34" i="10"/>
  <c r="U35" i="10" l="1"/>
  <c r="U36" i="10" s="1"/>
  <c r="U37" i="10" s="1"/>
  <c r="AM34"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 r="CO36" i="10" s="1"/>
  <c r="CO37" i="10" s="1"/>
  <c r="CO38" i="10" s="1"/>
  <c r="CO39" i="10" s="1"/>
  <c r="CO40" i="10" s="1"/>
</calcChain>
</file>

<file path=xl/sharedStrings.xml><?xml version="1.0" encoding="utf-8"?>
<sst xmlns="http://schemas.openxmlformats.org/spreadsheetml/2006/main" count="1115" uniqueCount="604">
  <si>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</si>
  <si>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</si>
  <si>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</si>
  <si>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</si>
  <si>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</si>
  <si>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</si>
  <si>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</si>
  <si>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</si>
  <si>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</si>
  <si>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</si>
  <si>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</si>
  <si>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</si>
  <si>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</si>
  <si>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</si>
  <si>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</si>
  <si>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</si>
  <si>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</si>
  <si>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</si>
  <si>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</si>
  <si>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</si>
  <si>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</si>
  <si>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</si>
  <si>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</si>
  <si>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</si>
  <si>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</si>
  <si>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</si>
  <si>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</si>
  <si>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</si>
  <si>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</si>
  <si>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</si>
  <si>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</si>
  <si>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</si>
  <si>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</si>
  <si>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</si>
  <si>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</si>
  <si>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</si>
  <si>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</si>
  <si>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</si>
  <si>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</si>
  <si>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</si>
  <si>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</si>
  <si>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</si>
  <si>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</si>
  <si>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</si>
  <si>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</si>
  <si>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</si>
  <si>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</si>
  <si>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</si>
  <si>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</si>
  <si>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</si>
  <si>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</si>
  <si>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</si>
  <si>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</si>
  <si>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</si>
  <si>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</si>
  <si>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</si>
  <si>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</si>
  <si>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</si>
  <si>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</si>
  <si>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</si>
  <si>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</si>
  <si>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</si>
  <si>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</si>
  <si>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</si>
  <si>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</si>
  <si>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</si>
  <si>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</si>
  <si>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</si>
  <si>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</si>
  <si>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</si>
  <si>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</si>
  <si>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</si>
  <si>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</si>
  <si>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</si>
  <si>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</si>
  <si>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</si>
  <si>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</si>
  <si>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</si>
  <si>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</si>
  <si>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</si>
  <si>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</si>
  <si>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</si>
  <si>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</si>
  <si>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</si>
  <si>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</si>
  <si>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</si>
  <si>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</si>
  <si>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</si>
  <si>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</si>
  <si>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</si>
  <si>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</si>
  <si>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</si>
  <si>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</si>
  <si>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</si>
  <si>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</si>
  <si>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</si>
  <si>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</si>
  <si>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</si>
  <si>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対馬市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</si>
  <si>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</si>
  <si>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</si>
  <si>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</si>
  <si>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</si>
  <si>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</si>
  <si>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</si>
  <si>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</si>
  <si>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</si>
  <si>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</si>
  <si>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</si>
  <si>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</si>
  <si>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</si>
  <si>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</si>
  <si>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</si>
  <si>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</si>
  <si>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</si>
  <si>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</si>
  <si>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</si>
  <si>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</si>
  <si>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</si>
  <si>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</si>
  <si>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</si>
  <si>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</si>
  <si>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</si>
  <si>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</si>
  <si>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</si>
  <si>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</si>
  <si>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</si>
  <si>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</si>
  <si>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</si>
  <si>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</si>
  <si>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</si>
  <si>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</si>
  <si>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</si>
  <si>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</si>
  <si>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</si>
  <si>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</si>
  <si>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</si>
  <si>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</si>
  <si>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</si>
  <si>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</si>
  <si>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</si>
  <si>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</si>
  <si>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</si>
  <si>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</si>
  <si>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</si>
  <si>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</si>
  <si>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</si>
  <si>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</si>
  <si>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</si>
  <si>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</si>
  <si>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</si>
  <si>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</si>
  <si>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</si>
  <si>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</si>
  <si>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</si>
  <si>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</si>
  <si>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</si>
  <si>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</si>
  <si>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</si>
  <si>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</si>
  <si>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</si>
  <si>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</si>
  <si>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</si>
  <si>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</si>
  <si>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</si>
  <si>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</si>
  <si>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</si>
  <si>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</si>
  <si>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</si>
  <si>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</si>
  <si>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</si>
  <si>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</si>
  <si>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</si>
  <si>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</si>
  <si>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</si>
  <si>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</si>
  <si>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</si>
  <si>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</si>
  <si>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</si>
  <si>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</si>
  <si>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</si>
  <si>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</si>
  <si>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</si>
  <si>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</si>
  <si>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</si>
  <si>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</si>
  <si>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</si>
  <si>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</si>
  <si>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</si>
  <si>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</si>
  <si>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</si>
  <si>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</si>
  <si>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</si>
  <si>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</si>
  <si>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</si>
  <si>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</si>
  <si>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</si>
  <si>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</si>
  <si>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</si>
  <si>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</si>
  <si>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</si>
  <si>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</si>
  <si>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</si>
  <si>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</si>
  <si>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</si>
  <si>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</si>
  <si>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</si>
  <si>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</si>
  <si>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</si>
  <si>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</si>
  <si>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</si>
  <si>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</si>
  <si>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</si>
  <si>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</si>
  <si>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</si>
  <si>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長崎県対馬市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</si>
  <si>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</si>
  <si>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</si>
  <si>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</si>
  <si>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</si>
  <si>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</si>
  <si>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</si>
  <si>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</si>
  <si>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</si>
  <si>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</si>
  <si>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</si>
  <si>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</si>
  <si>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</si>
  <si>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</si>
  <si>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</si>
  <si>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</si>
  <si>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</si>
  <si>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</si>
  <si>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</si>
  <si>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</si>
  <si>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</si>
  <si>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</si>
  <si>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</si>
  <si>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</si>
  <si>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</si>
  <si>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</si>
  <si>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</si>
  <si>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</si>
  <si>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</si>
  <si>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</si>
  <si>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</si>
  <si>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</si>
  <si>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</si>
  <si>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</si>
  <si>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</si>
  <si>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</si>
  <si>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</si>
  <si>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</si>
  <si>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</si>
  <si>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</si>
  <si>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</si>
  <si>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</si>
  <si>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</si>
  <si>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</si>
  <si>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</si>
  <si>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</si>
  <si>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</si>
  <si>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</si>
  <si>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</si>
  <si>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</si>
  <si>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</si>
  <si>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</si>
  <si>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</si>
  <si>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</si>
  <si>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</si>
  <si>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</si>
  <si>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</si>
  <si>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</si>
  <si>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</si>
  <si>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</si>
  <si>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</si>
  <si>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</si>
  <si>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</si>
  <si>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</si>
  <si>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</si>
  <si>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</si>
  <si>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</si>
  <si>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</si>
  <si>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</si>
  <si>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</si>
  <si>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</si>
  <si>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</si>
  <si>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</si>
  <si>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</si>
  <si>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</si>
  <si>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</si>
  <si>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</si>
  <si>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</si>
  <si>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</si>
  <si>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</si>
  <si>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</si>
  <si>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</si>
  <si>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</si>
  <si>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</si>
  <si>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</si>
  <si>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</si>
  <si>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</si>
  <si>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</si>
  <si>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</si>
  <si>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</si>
  <si>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</si>
  <si>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</si>
  <si>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</si>
  <si>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</si>
  <si>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</si>
  <si>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</si>
  <si>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</si>
  <si>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</si>
  <si>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</si>
  <si>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</si>
  <si>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</si>
  <si>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</si>
  <si>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</si>
  <si>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</si>
  <si>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</si>
  <si>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</si>
  <si>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</si>
  <si>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</si>
  <si>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</si>
  <si>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</si>
  <si>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</si>
  <si>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</si>
  <si>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</si>
  <si>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</si>
  <si>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</si>
  <si>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</si>
  <si>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</si>
  <si>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</si>
  <si>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</si>
  <si>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</si>
  <si>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</si>
  <si>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</si>
  <si>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</si>
  <si>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</si>
  <si>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</si>
  <si>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</si>
  <si>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</si>
  <si>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</si>
  <si>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</si>
  <si>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</si>
  <si>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</si>
  <si>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</si>
  <si>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</si>
  <si>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</si>
  <si>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</si>
  <si>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</si>
  <si>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</si>
  <si>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</si>
  <si>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</si>
  <si>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</si>
  <si>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</si>
  <si>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</si>
  <si>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</si>
  <si>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</si>
  <si>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</si>
  <si>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</si>
  <si>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</si>
  <si>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</si>
  <si>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</si>
  <si>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長崎県対馬市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</si>
  <si>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</si>
  <si>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</si>
  <si>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</si>
  <si>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</si>
  <si>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</si>
  <si>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</si>
  <si>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</si>
  <si>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</si>
  <si>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</si>
  <si>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</si>
  <si>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</si>
  <si>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</si>
  <si>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</si>
  <si>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</si>
  <si>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</si>
  <si>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</si>
  <si>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</si>
  <si>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</si>
  <si>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</si>
  <si>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</si>
  <si>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</si>
  <si>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</si>
  <si>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</si>
  <si>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</si>
  <si>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</si>
  <si>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</si>
  <si>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</si>
  <si>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</si>
  <si>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</si>
  <si>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</si>
  <si>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</si>
  <si>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</si>
  <si>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</si>
  <si>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</si>
  <si>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</si>
  <si>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</si>
  <si>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介護保険地域支援事業特別会計</t>
    <phoneticPr fontId="5"/>
  </si>
  <si>
    <t>後期高齢者医療特別会計</t>
    <phoneticPr fontId="5"/>
  </si>
  <si>
    <t>水道事業会計</t>
    <phoneticPr fontId="5"/>
  </si>
  <si>
    <t>法適用企業</t>
    <phoneticPr fontId="5"/>
  </si>
  <si>
    <t>旅客定期航路事業特別会計</t>
    <phoneticPr fontId="5"/>
  </si>
  <si>
    <t>法非適用企業</t>
    <phoneticPr fontId="5"/>
  </si>
  <si>
    <t>集落排水処理施設特別会計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</si>
  <si>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</si>
  <si>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</si>
  <si>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</si>
  <si>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</si>
  <si>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</si>
  <si>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</si>
  <si>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</si>
  <si>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</si>
  <si>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</si>
  <si>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</si>
  <si>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</si>
  <si>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</si>
  <si>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</si>
  <si>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</si>
  <si>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</si>
  <si>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</si>
  <si>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</si>
  <si>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</si>
  <si>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</si>
  <si>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</si>
  <si>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</si>
  <si>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</si>
  <si>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</si>
  <si>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</si>
  <si>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</si>
  <si>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</si>
  <si>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</si>
  <si>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</si>
  <si>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</si>
  <si>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</si>
  <si>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</si>
  <si>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</si>
  <si>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</si>
  <si>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</si>
  <si>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</si>
  <si>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</si>
  <si>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</si>
  <si>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</si>
  <si>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</si>
  <si>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</si>
  <si>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</si>
  <si>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</si>
  <si>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</si>
  <si>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</si>
  <si>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</si>
  <si>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</si>
  <si>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</si>
  <si>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</si>
  <si>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</si>
  <si>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</si>
  <si>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</si>
  <si>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</si>
  <si>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</si>
  <si>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</si>
  <si>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</si>
  <si>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</si>
  <si>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</si>
  <si>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</si>
  <si>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</si>
  <si>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</si>
  <si>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</si>
  <si>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</si>
  <si>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</si>
  <si>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</si>
  <si>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</si>
  <si>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</si>
  <si>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</si>
  <si>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</si>
  <si>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</si>
  <si>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</si>
  <si>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</si>
  <si>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</si>
  <si>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</si>
  <si>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</si>
  <si>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</si>
  <si>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</si>
  <si>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</si>
  <si>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</si>
  <si>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</si>
  <si>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</si>
  <si>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</si>
  <si>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</si>
  <si>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</si>
  <si>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</si>
  <si>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</si>
  <si>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</si>
  <si>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</si>
  <si>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</si>
  <si>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</si>
  <si>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</si>
  <si>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</si>
  <si>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</si>
  <si>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</si>
  <si>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</si>
  <si>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</si>
  <si>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</si>
  <si>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</si>
  <si>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</si>
  <si>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</si>
  <si>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</si>
  <si>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</si>
  <si>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</si>
  <si>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</si>
  <si>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</si>
  <si>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</si>
  <si>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</si>
  <si>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</si>
  <si>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</si>
  <si>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</si>
  <si>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</si>
  <si>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</si>
  <si>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</si>
  <si>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</si>
  <si>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</si>
  <si>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</si>
  <si>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</si>
  <si>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</si>
  <si>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</si>
  <si>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</si>
  <si>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</si>
  <si>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</si>
  <si>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</si>
  <si>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</si>
  <si>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</si>
  <si>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</si>
  <si>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</si>
  <si>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</si>
  <si>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</si>
  <si>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</si>
  <si>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</si>
  <si>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</si>
  <si>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</si>
  <si>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</si>
  <si>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</si>
  <si>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</si>
  <si>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</si>
  <si>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</si>
  <si>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</si>
  <si>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</si>
  <si>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</si>
  <si>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</si>
  <si>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</si>
  <si>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2.82</t>
  </si>
  <si>
    <t>▲ 0.43</t>
  </si>
  <si>
    <t>水道事業会計</t>
  </si>
  <si>
    <t>一般会計</t>
  </si>
  <si>
    <t>介護保険特別会計</t>
  </si>
  <si>
    <t>国民健康保険特別会計</t>
  </si>
  <si>
    <t>後期高齢者医療特別会計</t>
  </si>
  <si>
    <t>診療所特別会計</t>
  </si>
  <si>
    <t>旅客定期航路事業特別会計</t>
  </si>
  <si>
    <t>集落排水処理施設特別会計</t>
  </si>
  <si>
    <t>その他会計（赤字）</t>
  </si>
  <si>
    <t>▲ 0.13</t>
  </si>
  <si>
    <t>その他会計（黒字）</t>
  </si>
  <si>
    <t>H25末</t>
    <phoneticPr fontId="5"/>
  </si>
  <si>
    <t>H26末</t>
    <phoneticPr fontId="5"/>
  </si>
  <si>
    <t>H27末</t>
    <phoneticPr fontId="5"/>
  </si>
  <si>
    <t>H28末</t>
    <phoneticPr fontId="5"/>
  </si>
  <si>
    <t>H29末</t>
    <phoneticPr fontId="5"/>
  </si>
  <si>
    <t>長崎県病院企業団（対馬市関係分）</t>
    <rPh sb="0" eb="3">
      <t>ナガサキケン</t>
    </rPh>
    <rPh sb="3" eb="5">
      <t>ビョウイン</t>
    </rPh>
    <rPh sb="5" eb="8">
      <t>キギョウダン</t>
    </rPh>
    <rPh sb="9" eb="12">
      <t>ツシマシ</t>
    </rPh>
    <rPh sb="12" eb="14">
      <t>カンケイ</t>
    </rPh>
    <rPh sb="14" eb="15">
      <t>ブン</t>
    </rPh>
    <phoneticPr fontId="28"/>
  </si>
  <si>
    <t>　うち対馬病院</t>
    <rPh sb="3" eb="5">
      <t>ツシマ</t>
    </rPh>
    <rPh sb="5" eb="7">
      <t>ビョウイン</t>
    </rPh>
    <phoneticPr fontId="28"/>
  </si>
  <si>
    <t>　うち上対馬病院</t>
    <rPh sb="3" eb="6">
      <t>カミツシマ</t>
    </rPh>
    <rPh sb="6" eb="8">
      <t>ビョウイン</t>
    </rPh>
    <phoneticPr fontId="28"/>
  </si>
  <si>
    <t>長崎県市町村総合事務組合</t>
    <rPh sb="0" eb="3">
      <t>ナガサキケン</t>
    </rPh>
    <rPh sb="3" eb="6">
      <t>シチョウソン</t>
    </rPh>
    <rPh sb="6" eb="8">
      <t>ソウゴウ</t>
    </rPh>
    <rPh sb="8" eb="10">
      <t>ジム</t>
    </rPh>
    <rPh sb="10" eb="12">
      <t>クミアイ</t>
    </rPh>
    <phoneticPr fontId="28"/>
  </si>
  <si>
    <t>　うち一般会計</t>
    <rPh sb="3" eb="5">
      <t>イッパン</t>
    </rPh>
    <rPh sb="5" eb="7">
      <t>カイケイ</t>
    </rPh>
    <phoneticPr fontId="28"/>
  </si>
  <si>
    <t>　うちその他の会計</t>
    <rPh sb="5" eb="6">
      <t>タ</t>
    </rPh>
    <rPh sb="7" eb="9">
      <t>カイケイ</t>
    </rPh>
    <phoneticPr fontId="28"/>
  </si>
  <si>
    <t>長崎県後期高齢者医療広域連合</t>
    <rPh sb="0" eb="3">
      <t>ナガサキケン</t>
    </rPh>
    <rPh sb="3" eb="5">
      <t>コウキ</t>
    </rPh>
    <rPh sb="5" eb="7">
      <t>コウレイ</t>
    </rPh>
    <rPh sb="7" eb="8">
      <t>シャ</t>
    </rPh>
    <rPh sb="8" eb="10">
      <t>イリョウ</t>
    </rPh>
    <rPh sb="10" eb="12">
      <t>コウイキ</t>
    </rPh>
    <rPh sb="12" eb="14">
      <t>レンゴウ</t>
    </rPh>
    <phoneticPr fontId="28"/>
  </si>
  <si>
    <t>-</t>
    <phoneticPr fontId="2"/>
  </si>
  <si>
    <t>　うち普通会計</t>
    <rPh sb="3" eb="5">
      <t>フツウ</t>
    </rPh>
    <rPh sb="5" eb="7">
      <t>カイケイ</t>
    </rPh>
    <phoneticPr fontId="28"/>
  </si>
  <si>
    <t>　うち事業会計</t>
    <rPh sb="3" eb="5">
      <t>ジギョウ</t>
    </rPh>
    <rPh sb="5" eb="7">
      <t>カイケイ</t>
    </rPh>
    <phoneticPr fontId="28"/>
  </si>
  <si>
    <t>（一財）対馬市農業振興公社</t>
    <rPh sb="1" eb="2">
      <t>イッ</t>
    </rPh>
    <rPh sb="2" eb="3">
      <t>ザイ</t>
    </rPh>
    <rPh sb="4" eb="7">
      <t>ツシマシ</t>
    </rPh>
    <rPh sb="7" eb="9">
      <t>ノウギョウ</t>
    </rPh>
    <rPh sb="9" eb="11">
      <t>シンコウ</t>
    </rPh>
    <rPh sb="11" eb="13">
      <t>コウシャ</t>
    </rPh>
    <phoneticPr fontId="28"/>
  </si>
  <si>
    <t>（一財）対馬地域商社</t>
    <rPh sb="1" eb="2">
      <t>イッ</t>
    </rPh>
    <rPh sb="2" eb="3">
      <t>ザイ</t>
    </rPh>
    <rPh sb="4" eb="6">
      <t>ツシマ</t>
    </rPh>
    <rPh sb="6" eb="8">
      <t>チイキ</t>
    </rPh>
    <rPh sb="8" eb="10">
      <t>ショウシャ</t>
    </rPh>
    <phoneticPr fontId="28"/>
  </si>
  <si>
    <t>（株）まちづくり厳原</t>
    <rPh sb="1" eb="2">
      <t>カブ</t>
    </rPh>
    <rPh sb="8" eb="10">
      <t>イヅハラ</t>
    </rPh>
    <phoneticPr fontId="28"/>
  </si>
  <si>
    <t>（一財）対馬市国際交流協会</t>
    <rPh sb="1" eb="2">
      <t>イチ</t>
    </rPh>
    <rPh sb="4" eb="7">
      <t>ツシマシ</t>
    </rPh>
    <rPh sb="7" eb="9">
      <t>コクサイ</t>
    </rPh>
    <rPh sb="9" eb="11">
      <t>コウリュウ</t>
    </rPh>
    <rPh sb="11" eb="13">
      <t>キョウカイ</t>
    </rPh>
    <phoneticPr fontId="28"/>
  </si>
  <si>
    <t>（公財）厳原愛育会</t>
    <rPh sb="1" eb="2">
      <t>コウ</t>
    </rPh>
    <rPh sb="2" eb="3">
      <t>ザイ</t>
    </rPh>
    <rPh sb="4" eb="6">
      <t>イズハラ</t>
    </rPh>
    <rPh sb="6" eb="8">
      <t>アイイク</t>
    </rPh>
    <rPh sb="8" eb="9">
      <t>カイ</t>
    </rPh>
    <phoneticPr fontId="28"/>
  </si>
  <si>
    <t>（公財）対馬栽培漁業振興公社</t>
    <rPh sb="1" eb="2">
      <t>コウ</t>
    </rPh>
    <rPh sb="2" eb="3">
      <t>ザイ</t>
    </rPh>
    <rPh sb="4" eb="6">
      <t>ツシマ</t>
    </rPh>
    <rPh sb="6" eb="8">
      <t>サイバイ</t>
    </rPh>
    <rPh sb="8" eb="10">
      <t>ギョギョウ</t>
    </rPh>
    <rPh sb="10" eb="12">
      <t>シンコウ</t>
    </rPh>
    <rPh sb="12" eb="14">
      <t>コウシャ</t>
    </rPh>
    <phoneticPr fontId="28"/>
  </si>
  <si>
    <t>（公社）長崎県林業公社</t>
    <rPh sb="1" eb="2">
      <t>コウ</t>
    </rPh>
    <rPh sb="2" eb="3">
      <t>シャ</t>
    </rPh>
    <rPh sb="4" eb="6">
      <t>ナガサキ</t>
    </rPh>
    <rPh sb="6" eb="7">
      <t>ケン</t>
    </rPh>
    <rPh sb="7" eb="9">
      <t>リンギョウ</t>
    </rPh>
    <rPh sb="9" eb="11">
      <t>コウシャ</t>
    </rPh>
    <phoneticPr fontId="28"/>
  </si>
  <si>
    <t>合併振興基金</t>
    <rPh sb="0" eb="2">
      <t>ガッペイ</t>
    </rPh>
    <rPh sb="2" eb="4">
      <t>シンコウ</t>
    </rPh>
    <rPh sb="4" eb="6">
      <t>キキン</t>
    </rPh>
    <phoneticPr fontId="2"/>
  </si>
  <si>
    <t>振興基金</t>
    <rPh sb="0" eb="2">
      <t>シンコウ</t>
    </rPh>
    <rPh sb="2" eb="4">
      <t>キキン</t>
    </rPh>
    <phoneticPr fontId="2"/>
  </si>
  <si>
    <t>過疎地域自立支援促進特別事業基金</t>
    <rPh sb="0" eb="2">
      <t>カソ</t>
    </rPh>
    <rPh sb="2" eb="4">
      <t>チイキ</t>
    </rPh>
    <rPh sb="4" eb="6">
      <t>ジリツ</t>
    </rPh>
    <rPh sb="6" eb="8">
      <t>シエン</t>
    </rPh>
    <rPh sb="8" eb="10">
      <t>ソクシン</t>
    </rPh>
    <rPh sb="10" eb="12">
      <t>トクベツ</t>
    </rPh>
    <rPh sb="12" eb="14">
      <t>ジギョウ</t>
    </rPh>
    <rPh sb="14" eb="16">
      <t>キキン</t>
    </rPh>
    <phoneticPr fontId="2"/>
  </si>
  <si>
    <t>まちづくり基金</t>
    <rPh sb="5" eb="7">
      <t>キキン</t>
    </rPh>
    <phoneticPr fontId="2"/>
  </si>
  <si>
    <t>教育施設整備基金</t>
    <rPh sb="0" eb="2">
      <t>キョウイク</t>
    </rPh>
    <rPh sb="2" eb="4">
      <t>シセツ</t>
    </rPh>
    <rPh sb="4" eb="6">
      <t>セイビ</t>
    </rPh>
    <rPh sb="6" eb="8">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</si>
  <si>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</si>
  <si>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</si>
  <si>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</si>
  <si>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</si>
  <si>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</si>
  <si>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将来負担比率及び有形固定資産減価償却率については、類似団体内平均値を下回っている。
　しかし、老朽化に伴う施設の改修等による地方債の増加等が財政を圧迫する可能性があることから、各施設の特性に応じて計画的に更新・維持保全し、事業費の平準化に努める必要がある。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</si>
  <si>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</si>
  <si>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</si>
  <si>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</si>
  <si>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</si>
  <si>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</si>
  <si>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</si>
  <si>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実質公債費比率については、これまで交付税措置率の低い残債を中心に繰上償還を実施してきたこと等により、年々減少傾向にある。
　将来負担比率については、繰上償還の実施や交付税措置率の高い地方債の活用により年々改善されてきていたが、普通交付税の合併算定替縮減による分母の減等により前年度よりも上昇した。
　いずれも類似団体内平均値より低い水準にあるが、今後施設等の老朽化に伴う改修によって将来負担比率及び実質公債費比率ともに数値が悪化することが懸念されることから、積極的な繰上償還や起債の抑制により、財政の健全化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</si>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</sst>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quotePrefix="1" applyNumberFormat="1" applyFont="1" applyBorder="1" applyAlignment="1" applyProtection="1">
      <alignment horizontal="right" vertical="center" shrinkToFit="1"/>
      <protection locked="0"/>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424C-49A4-B26E-BF48A03B85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241812</c:v>
                </c:pt>
                <c:pt idx="1">
                  <c:v>195417</c:v>
                </c:pt>
                <c:pt idx="2">
                  <c:v>179730</c:v>
                </c:pt>
                <c:pt idx="3">
                  <c:v>216484</c:v>
                </c:pt>
                <c:pt idx="4">
                  <c:v>228057</c:v>
                </c:pt>
              </c:numCache>
            </c:numRef>
          </c:val>
          <c:smooth val="0"/>
          <c:extLst>
            <c:ext xmlns:c16="http://schemas.microsoft.com/office/drawing/2014/chart" uri="{C3380CC4-5D6E-409C-BE32-E72D297353CC}">
              <c16:uniqueId val="{00000001-424C-49A4-B26E-BF48A03B8513}"/>
            </c:ext>
          </c:extLst>
        </c:ser>
        <c:dLbls>
          <c:showLegendKey val="0"/>
          <c:showVal val="0"/>
          <c:showCatName val="0"/>
          <c:showSerName val="0"/>
          <c:showPercent val="0"/>
          <c:showBubbleSize val="0"/>
        </c:dLbls>
        <c:marker val="1"/>
        <c:smooth val="0"/>
        <c:axId val="552254040"/>
        <c:axId val="552254824"/>
      </c:lineChart>
      <c:catAx>
        <c:axId val="552254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254824"/>
        <c:crosses val="autoZero"/>
        <c:auto val="1"/>
        <c:lblAlgn val="ctr"/>
        <c:lblOffset val="100"/>
        <c:tickLblSkip val="1"/>
        <c:tickMarkSkip val="1"/>
        <c:noMultiLvlLbl val="0"/>
      </c:catAx>
      <c:valAx>
        <c:axId val="55225482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254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2.12</c:v>
                </c:pt>
                <c:pt idx="1">
                  <c:v>1.89</c:v>
                </c:pt>
                <c:pt idx="2">
                  <c:v>1.46</c:v>
                </c:pt>
                <c:pt idx="3">
                  <c:v>2.68</c:v>
                </c:pt>
                <c:pt idx="4">
                  <c:v>4.08</c:v>
                </c:pt>
              </c:numCache>
            </c:numRef>
          </c:val>
          <c:extLst>
            <c:ext xmlns:c16="http://schemas.microsoft.com/office/drawing/2014/chart" uri="{C3380CC4-5D6E-409C-BE32-E72D297353CC}">
              <c16:uniqueId val="{00000000-97E5-447F-9B9B-C3F1644D4E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13.58</c:v>
                </c:pt>
                <c:pt idx="1">
                  <c:v>15.02</c:v>
                </c:pt>
                <c:pt idx="2">
                  <c:v>16.54</c:v>
                </c:pt>
                <c:pt idx="3">
                  <c:v>13.15</c:v>
                </c:pt>
                <c:pt idx="4">
                  <c:v>13.19</c:v>
                </c:pt>
              </c:numCache>
            </c:numRef>
          </c:val>
          <c:extLst>
            <c:ext xmlns:c16="http://schemas.microsoft.com/office/drawing/2014/chart" uri="{C3380CC4-5D6E-409C-BE32-E72D297353CC}">
              <c16:uniqueId val="{00000001-97E5-447F-9B9B-C3F1644D4E5E}"/>
            </c:ext>
          </c:extLst>
        </c:ser>
        <c:dLbls>
          <c:showLegendKey val="0"/>
          <c:showVal val="0"/>
          <c:showCatName val="0"/>
          <c:showSerName val="0"/>
          <c:showPercent val="0"/>
          <c:showBubbleSize val="0"/>
        </c:dLbls>
        <c:gapWidth val="250"/>
        <c:overlap val="100"/>
        <c:axId val="557616000"/>
        <c:axId val="557616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7.3</c:v>
                </c:pt>
                <c:pt idx="1">
                  <c:v>2.41</c:v>
                </c:pt>
                <c:pt idx="2">
                  <c:v>1.06</c:v>
                </c:pt>
                <c:pt idx="3">
                  <c:v>-2.82</c:v>
                </c:pt>
                <c:pt idx="4">
                  <c:v>-0.43</c:v>
                </c:pt>
              </c:numCache>
            </c:numRef>
          </c:val>
          <c:smooth val="0"/>
          <c:extLst>
            <c:ext xmlns:c16="http://schemas.microsoft.com/office/drawing/2014/chart" uri="{C3380CC4-5D6E-409C-BE32-E72D297353CC}">
              <c16:uniqueId val="{00000002-97E5-447F-9B9B-C3F1644D4E5E}"/>
            </c:ext>
          </c:extLst>
        </c:ser>
        <c:dLbls>
          <c:showLegendKey val="0"/>
          <c:showVal val="0"/>
          <c:showCatName val="0"/>
          <c:showSerName val="0"/>
          <c:showPercent val="0"/>
          <c:showBubbleSize val="0"/>
        </c:dLbls>
        <c:marker val="1"/>
        <c:smooth val="0"/>
        <c:axId val="557616000"/>
        <c:axId val="557616392"/>
      </c:lineChart>
      <c:catAx>
        <c:axId val="55761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7616392"/>
        <c:crosses val="autoZero"/>
        <c:auto val="1"/>
        <c:lblAlgn val="ctr"/>
        <c:lblOffset val="100"/>
        <c:tickLblSkip val="1"/>
        <c:tickMarkSkip val="1"/>
        <c:noMultiLvlLbl val="0"/>
      </c:catAx>
      <c:valAx>
        <c:axId val="557616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761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0.13</c:v>
                </c:pt>
                <c:pt idx="4">
                  <c:v>#N/A</c:v>
                </c:pt>
                <c:pt idx="5">
                  <c:v>0.06</c:v>
                </c:pt>
                <c:pt idx="6">
                  <c:v>#N/A</c:v>
                </c:pt>
                <c:pt idx="7">
                  <c:v>0.17</c:v>
                </c:pt>
                <c:pt idx="8">
                  <c:v>#N/A</c:v>
                </c:pt>
                <c:pt idx="9">
                  <c:v>0</c:v>
                </c:pt>
              </c:numCache>
            </c:numRef>
          </c:val>
          <c:extLst>
            <c:ext xmlns:c16="http://schemas.microsoft.com/office/drawing/2014/chart" uri="{C3380CC4-5D6E-409C-BE32-E72D297353CC}">
              <c16:uniqueId val="{00000000-9254-4B81-92BF-BABECA3897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0.13</c:v>
                </c:pt>
                <c:pt idx="5">
                  <c:v>#N/A</c:v>
                </c:pt>
                <c:pt idx="6">
                  <c:v>0</c:v>
                </c:pt>
                <c:pt idx="7">
                  <c:v>0</c:v>
                </c:pt>
                <c:pt idx="8">
                  <c:v>0</c:v>
                </c:pt>
                <c:pt idx="9">
                  <c:v>0</c:v>
                </c:pt>
              </c:numCache>
            </c:numRef>
          </c:val>
          <c:extLst>
            <c:ext xmlns:c16="http://schemas.microsoft.com/office/drawing/2014/chart" uri="{C3380CC4-5D6E-409C-BE32-E72D297353CC}">
              <c16:uniqueId val="{00000001-9254-4B81-92BF-BABECA38978D}"/>
            </c:ext>
          </c:extLst>
        </c:ser>
        <c:ser>
          <c:idx val="2"/>
          <c:order val="2"/>
          <c:tx>
            <c:strRef>
              <c:f>データシート!$A$29</c:f>
              <c:strCache>
                <c:ptCount val="1"/>
                <c:pt idx="0">
                  <c:v>集落排水処理施設特別会計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254-4B81-92BF-BABECA38978D}"/>
            </c:ext>
          </c:extLst>
        </c:ser>
        <c:ser>
          <c:idx val="3"/>
          <c:order val="3"/>
          <c:tx>
            <c:strRef>
              <c:f>データシート!$A$30</c:f>
              <c:strCache>
                <c:ptCount val="1"/>
                <c:pt idx="0">
                  <c:v>旅客定期航路事業特別会計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254-4B81-92BF-BABECA38978D}"/>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254-4B81-92BF-BABECA38978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9254-4B81-92BF-BABECA38978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1.02</c:v>
                </c:pt>
                <c:pt idx="2">
                  <c:v>#N/A</c:v>
                </c:pt>
                <c:pt idx="3">
                  <c:v>0.56999999999999995</c:v>
                </c:pt>
                <c:pt idx="4">
                  <c:v>#N/A</c:v>
                </c:pt>
                <c:pt idx="5">
                  <c:v>0.2</c:v>
                </c:pt>
                <c:pt idx="6">
                  <c:v>#N/A</c:v>
                </c:pt>
                <c:pt idx="7">
                  <c:v>0.48</c:v>
                </c:pt>
                <c:pt idx="8">
                  <c:v>#N/A</c:v>
                </c:pt>
                <c:pt idx="9">
                  <c:v>0.62</c:v>
                </c:pt>
              </c:numCache>
            </c:numRef>
          </c:val>
          <c:extLst>
            <c:ext xmlns:c16="http://schemas.microsoft.com/office/drawing/2014/chart" uri="{C3380CC4-5D6E-409C-BE32-E72D297353CC}">
              <c16:uniqueId val="{00000006-9254-4B81-92BF-BABECA38978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0.17</c:v>
                </c:pt>
                <c:pt idx="2">
                  <c:v>#N/A</c:v>
                </c:pt>
                <c:pt idx="3">
                  <c:v>0.3</c:v>
                </c:pt>
                <c:pt idx="4">
                  <c:v>#N/A</c:v>
                </c:pt>
                <c:pt idx="5">
                  <c:v>0.46</c:v>
                </c:pt>
                <c:pt idx="6">
                  <c:v>#N/A</c:v>
                </c:pt>
                <c:pt idx="7">
                  <c:v>0.01</c:v>
                </c:pt>
                <c:pt idx="8">
                  <c:v>#N/A</c:v>
                </c:pt>
                <c:pt idx="9">
                  <c:v>0.87</c:v>
                </c:pt>
              </c:numCache>
            </c:numRef>
          </c:val>
          <c:extLst>
            <c:ext xmlns:c16="http://schemas.microsoft.com/office/drawing/2014/chart" uri="{C3380CC4-5D6E-409C-BE32-E72D297353CC}">
              <c16:uniqueId val="{00000007-9254-4B81-92BF-BABECA3897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2.11</c:v>
                </c:pt>
                <c:pt idx="2">
                  <c:v>#N/A</c:v>
                </c:pt>
                <c:pt idx="3">
                  <c:v>1.88</c:v>
                </c:pt>
                <c:pt idx="4">
                  <c:v>#N/A</c:v>
                </c:pt>
                <c:pt idx="5">
                  <c:v>1.45</c:v>
                </c:pt>
                <c:pt idx="6">
                  <c:v>#N/A</c:v>
                </c:pt>
                <c:pt idx="7">
                  <c:v>2.67</c:v>
                </c:pt>
                <c:pt idx="8">
                  <c:v>#N/A</c:v>
                </c:pt>
                <c:pt idx="9">
                  <c:v>4.07</c:v>
                </c:pt>
              </c:numCache>
            </c:numRef>
          </c:val>
          <c:extLst>
            <c:ext xmlns:c16="http://schemas.microsoft.com/office/drawing/2014/chart" uri="{C3380CC4-5D6E-409C-BE32-E72D297353CC}">
              <c16:uniqueId val="{00000008-9254-4B81-92BF-BABECA38978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2.95</c:v>
                </c:pt>
                <c:pt idx="2">
                  <c:v>#N/A</c:v>
                </c:pt>
                <c:pt idx="3">
                  <c:v>3.05</c:v>
                </c:pt>
                <c:pt idx="4">
                  <c:v>#N/A</c:v>
                </c:pt>
                <c:pt idx="5">
                  <c:v>3.38</c:v>
                </c:pt>
                <c:pt idx="6">
                  <c:v>#N/A</c:v>
                </c:pt>
                <c:pt idx="7">
                  <c:v>4.3</c:v>
                </c:pt>
                <c:pt idx="8">
                  <c:v>#N/A</c:v>
                </c:pt>
                <c:pt idx="9">
                  <c:v>4.67</c:v>
                </c:pt>
              </c:numCache>
            </c:numRef>
          </c:val>
          <c:extLst>
            <c:ext xmlns:c16="http://schemas.microsoft.com/office/drawing/2014/chart" uri="{C3380CC4-5D6E-409C-BE32-E72D297353CC}">
              <c16:uniqueId val="{00000009-9254-4B81-92BF-BABECA38978D}"/>
            </c:ext>
          </c:extLst>
        </c:ser>
        <c:dLbls>
          <c:showLegendKey val="0"/>
          <c:showVal val="0"/>
          <c:showCatName val="0"/>
          <c:showSerName val="0"/>
          <c:showPercent val="0"/>
          <c:showBubbleSize val="0"/>
        </c:dLbls>
        <c:gapWidth val="150"/>
        <c:overlap val="100"/>
        <c:axId val="349175680"/>
        <c:axId val="349175288"/>
      </c:barChart>
      <c:catAx>
        <c:axId val="34917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175288"/>
        <c:crosses val="autoZero"/>
        <c:auto val="1"/>
        <c:lblAlgn val="ctr"/>
        <c:lblOffset val="100"/>
        <c:tickLblSkip val="1"/>
        <c:tickMarkSkip val="1"/>
        <c:noMultiLvlLbl val="0"/>
      </c:catAx>
      <c:valAx>
        <c:axId val="349175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175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4570</c:v>
                </c:pt>
                <c:pt idx="5">
                  <c:v>4430</c:v>
                </c:pt>
                <c:pt idx="8">
                  <c:v>4129</c:v>
                </c:pt>
                <c:pt idx="11">
                  <c:v>4105</c:v>
                </c:pt>
                <c:pt idx="14">
                  <c:v>3992</c:v>
                </c:pt>
              </c:numCache>
            </c:numRef>
          </c:val>
          <c:extLst>
            <c:ext xmlns:c16="http://schemas.microsoft.com/office/drawing/2014/chart" uri="{C3380CC4-5D6E-409C-BE32-E72D297353CC}">
              <c16:uniqueId val="{00000000-8FFE-4041-95D2-FDED9D5049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5</c:v>
                </c:pt>
                <c:pt idx="3">
                  <c:v>8</c:v>
                </c:pt>
                <c:pt idx="6">
                  <c:v>4</c:v>
                </c:pt>
                <c:pt idx="9">
                  <c:v>4</c:v>
                </c:pt>
                <c:pt idx="12">
                  <c:v>1</c:v>
                </c:pt>
              </c:numCache>
            </c:numRef>
          </c:val>
          <c:extLst>
            <c:ext xmlns:c16="http://schemas.microsoft.com/office/drawing/2014/chart" uri="{C3380CC4-5D6E-409C-BE32-E72D297353CC}">
              <c16:uniqueId val="{00000001-8FFE-4041-95D2-FDED9D5049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FFE-4041-95D2-FDED9D5049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105</c:v>
                </c:pt>
                <c:pt idx="3">
                  <c:v>120</c:v>
                </c:pt>
                <c:pt idx="6">
                  <c:v>78</c:v>
                </c:pt>
                <c:pt idx="9">
                  <c:v>84</c:v>
                </c:pt>
                <c:pt idx="12">
                  <c:v>83</c:v>
                </c:pt>
              </c:numCache>
            </c:numRef>
          </c:val>
          <c:extLst>
            <c:ext xmlns:c16="http://schemas.microsoft.com/office/drawing/2014/chart" uri="{C3380CC4-5D6E-409C-BE32-E72D297353CC}">
              <c16:uniqueId val="{00000003-8FFE-4041-95D2-FDED9D5049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253</c:v>
                </c:pt>
                <c:pt idx="3">
                  <c:v>316</c:v>
                </c:pt>
                <c:pt idx="6">
                  <c:v>280</c:v>
                </c:pt>
                <c:pt idx="9">
                  <c:v>246</c:v>
                </c:pt>
                <c:pt idx="12">
                  <c:v>266</c:v>
                </c:pt>
              </c:numCache>
            </c:numRef>
          </c:val>
          <c:extLst>
            <c:ext xmlns:c16="http://schemas.microsoft.com/office/drawing/2014/chart" uri="{C3380CC4-5D6E-409C-BE32-E72D297353CC}">
              <c16:uniqueId val="{00000004-8FFE-4041-95D2-FDED9D5049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FE-4041-95D2-FDED9D5049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FE-4041-95D2-FDED9D5049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5654</c:v>
                </c:pt>
                <c:pt idx="3">
                  <c:v>5326</c:v>
                </c:pt>
                <c:pt idx="6">
                  <c:v>4989</c:v>
                </c:pt>
                <c:pt idx="9">
                  <c:v>4529</c:v>
                </c:pt>
                <c:pt idx="12">
                  <c:v>4402</c:v>
                </c:pt>
              </c:numCache>
            </c:numRef>
          </c:val>
          <c:extLst>
            <c:ext xmlns:c16="http://schemas.microsoft.com/office/drawing/2014/chart" uri="{C3380CC4-5D6E-409C-BE32-E72D297353CC}">
              <c16:uniqueId val="{00000007-8FFE-4041-95D2-FDED9D504954}"/>
            </c:ext>
          </c:extLst>
        </c:ser>
        <c:dLbls>
          <c:showLegendKey val="0"/>
          <c:showVal val="0"/>
          <c:showCatName val="0"/>
          <c:showSerName val="0"/>
          <c:showPercent val="0"/>
          <c:showBubbleSize val="0"/>
        </c:dLbls>
        <c:gapWidth val="100"/>
        <c:overlap val="100"/>
        <c:axId val="349174504"/>
        <c:axId val="438002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1447</c:v>
                </c:pt>
                <c:pt idx="2">
                  <c:v>#N/A</c:v>
                </c:pt>
                <c:pt idx="3">
                  <c:v>#N/A</c:v>
                </c:pt>
                <c:pt idx="4">
                  <c:v>1340</c:v>
                </c:pt>
                <c:pt idx="5">
                  <c:v>#N/A</c:v>
                </c:pt>
                <c:pt idx="6">
                  <c:v>#N/A</c:v>
                </c:pt>
                <c:pt idx="7">
                  <c:v>1222</c:v>
                </c:pt>
                <c:pt idx="8">
                  <c:v>#N/A</c:v>
                </c:pt>
                <c:pt idx="9">
                  <c:v>#N/A</c:v>
                </c:pt>
                <c:pt idx="10">
                  <c:v>758</c:v>
                </c:pt>
                <c:pt idx="11">
                  <c:v>#N/A</c:v>
                </c:pt>
                <c:pt idx="12">
                  <c:v>#N/A</c:v>
                </c:pt>
                <c:pt idx="13">
                  <c:v>760</c:v>
                </c:pt>
                <c:pt idx="14">
                  <c:v>#N/A</c:v>
                </c:pt>
              </c:numCache>
            </c:numRef>
          </c:val>
          <c:smooth val="0"/>
          <c:extLst>
            <c:ext xmlns:c16="http://schemas.microsoft.com/office/drawing/2014/chart" uri="{C3380CC4-5D6E-409C-BE32-E72D297353CC}">
              <c16:uniqueId val="{00000008-8FFE-4041-95D2-FDED9D504954}"/>
            </c:ext>
          </c:extLst>
        </c:ser>
        <c:dLbls>
          <c:showLegendKey val="0"/>
          <c:showVal val="0"/>
          <c:showCatName val="0"/>
          <c:showSerName val="0"/>
          <c:showPercent val="0"/>
          <c:showBubbleSize val="0"/>
        </c:dLbls>
        <c:marker val="1"/>
        <c:smooth val="0"/>
        <c:axId val="349174504"/>
        <c:axId val="438002920"/>
      </c:lineChart>
      <c:catAx>
        <c:axId val="349174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8002920"/>
        <c:crosses val="autoZero"/>
        <c:auto val="1"/>
        <c:lblAlgn val="ctr"/>
        <c:lblOffset val="100"/>
        <c:tickLblSkip val="1"/>
        <c:tickMarkSkip val="1"/>
        <c:noMultiLvlLbl val="0"/>
      </c:catAx>
      <c:valAx>
        <c:axId val="438002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174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38207</c:v>
                </c:pt>
                <c:pt idx="5">
                  <c:v>37965</c:v>
                </c:pt>
                <c:pt idx="8">
                  <c:v>36605</c:v>
                </c:pt>
                <c:pt idx="11">
                  <c:v>35055</c:v>
                </c:pt>
                <c:pt idx="14">
                  <c:v>35329</c:v>
                </c:pt>
              </c:numCache>
            </c:numRef>
          </c:val>
          <c:extLst>
            <c:ext xmlns:c16="http://schemas.microsoft.com/office/drawing/2014/chart" uri="{C3380CC4-5D6E-409C-BE32-E72D297353CC}">
              <c16:uniqueId val="{00000000-7C97-426E-A78B-01532A4587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877</c:v>
                </c:pt>
                <c:pt idx="5">
                  <c:v>787</c:v>
                </c:pt>
                <c:pt idx="8">
                  <c:v>1169</c:v>
                </c:pt>
                <c:pt idx="11">
                  <c:v>1182</c:v>
                </c:pt>
                <c:pt idx="14">
                  <c:v>1143</c:v>
                </c:pt>
              </c:numCache>
            </c:numRef>
          </c:val>
          <c:extLst>
            <c:ext xmlns:c16="http://schemas.microsoft.com/office/drawing/2014/chart" uri="{C3380CC4-5D6E-409C-BE32-E72D297353CC}">
              <c16:uniqueId val="{00000001-7C97-426E-A78B-01532A4587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9914</c:v>
                </c:pt>
                <c:pt idx="5">
                  <c:v>10773</c:v>
                </c:pt>
                <c:pt idx="8">
                  <c:v>10935</c:v>
                </c:pt>
                <c:pt idx="11">
                  <c:v>11226</c:v>
                </c:pt>
                <c:pt idx="14">
                  <c:v>11243</c:v>
                </c:pt>
              </c:numCache>
            </c:numRef>
          </c:val>
          <c:extLst>
            <c:ext xmlns:c16="http://schemas.microsoft.com/office/drawing/2014/chart" uri="{C3380CC4-5D6E-409C-BE32-E72D297353CC}">
              <c16:uniqueId val="{00000002-7C97-426E-A78B-01532A4587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97-426E-A78B-01532A4587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97-426E-A78B-01532A4587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145</c:v>
                </c:pt>
                <c:pt idx="3">
                  <c:v>138</c:v>
                </c:pt>
                <c:pt idx="6">
                  <c:v>130</c:v>
                </c:pt>
                <c:pt idx="9">
                  <c:v>121</c:v>
                </c:pt>
                <c:pt idx="12">
                  <c:v>112</c:v>
                </c:pt>
              </c:numCache>
            </c:numRef>
          </c:val>
          <c:extLst>
            <c:ext xmlns:c16="http://schemas.microsoft.com/office/drawing/2014/chart" uri="{C3380CC4-5D6E-409C-BE32-E72D297353CC}">
              <c16:uniqueId val="{00000005-7C97-426E-A78B-01532A4587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1360</c:v>
                </c:pt>
                <c:pt idx="3">
                  <c:v>1489</c:v>
                </c:pt>
                <c:pt idx="6">
                  <c:v>1838</c:v>
                </c:pt>
                <c:pt idx="9">
                  <c:v>1932</c:v>
                </c:pt>
                <c:pt idx="12">
                  <c:v>2058</c:v>
                </c:pt>
              </c:numCache>
            </c:numRef>
          </c:val>
          <c:extLst>
            <c:ext xmlns:c16="http://schemas.microsoft.com/office/drawing/2014/chart" uri="{C3380CC4-5D6E-409C-BE32-E72D297353CC}">
              <c16:uniqueId val="{00000006-7C97-426E-A78B-01532A4587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1167</c:v>
                </c:pt>
                <c:pt idx="3">
                  <c:v>1306</c:v>
                </c:pt>
                <c:pt idx="6">
                  <c:v>1220</c:v>
                </c:pt>
                <c:pt idx="9">
                  <c:v>1139</c:v>
                </c:pt>
                <c:pt idx="12">
                  <c:v>1084</c:v>
                </c:pt>
              </c:numCache>
            </c:numRef>
          </c:val>
          <c:extLst>
            <c:ext xmlns:c16="http://schemas.microsoft.com/office/drawing/2014/chart" uri="{C3380CC4-5D6E-409C-BE32-E72D297353CC}">
              <c16:uniqueId val="{00000007-7C97-426E-A78B-01532A4587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2911</c:v>
                </c:pt>
                <c:pt idx="3">
                  <c:v>2732</c:v>
                </c:pt>
                <c:pt idx="6">
                  <c:v>2651</c:v>
                </c:pt>
                <c:pt idx="9">
                  <c:v>2586</c:v>
                </c:pt>
                <c:pt idx="12">
                  <c:v>2480</c:v>
                </c:pt>
              </c:numCache>
            </c:numRef>
          </c:val>
          <c:extLst>
            <c:ext xmlns:c16="http://schemas.microsoft.com/office/drawing/2014/chart" uri="{C3380CC4-5D6E-409C-BE32-E72D297353CC}">
              <c16:uniqueId val="{00000008-7C97-426E-A78B-01532A4587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326</c:v>
                </c:pt>
                <c:pt idx="6">
                  <c:v>170</c:v>
                </c:pt>
                <c:pt idx="9">
                  <c:v>159</c:v>
                </c:pt>
                <c:pt idx="12">
                  <c:v>148</c:v>
                </c:pt>
              </c:numCache>
            </c:numRef>
          </c:val>
          <c:extLst>
            <c:ext xmlns:c16="http://schemas.microsoft.com/office/drawing/2014/chart" uri="{C3380CC4-5D6E-409C-BE32-E72D297353CC}">
              <c16:uniqueId val="{00000009-7C97-426E-A78B-01532A4587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46746</c:v>
                </c:pt>
                <c:pt idx="3">
                  <c:v>45600</c:v>
                </c:pt>
                <c:pt idx="6">
                  <c:v>44629</c:v>
                </c:pt>
                <c:pt idx="9">
                  <c:v>43923</c:v>
                </c:pt>
                <c:pt idx="12">
                  <c:v>44196</c:v>
                </c:pt>
              </c:numCache>
            </c:numRef>
          </c:val>
          <c:extLst>
            <c:ext xmlns:c16="http://schemas.microsoft.com/office/drawing/2014/chart" uri="{C3380CC4-5D6E-409C-BE32-E72D297353CC}">
              <c16:uniqueId val="{0000000A-7C97-426E-A78B-01532A4587F3}"/>
            </c:ext>
          </c:extLst>
        </c:ser>
        <c:dLbls>
          <c:showLegendKey val="0"/>
          <c:showVal val="0"/>
          <c:showCatName val="0"/>
          <c:showSerName val="0"/>
          <c:showPercent val="0"/>
          <c:showBubbleSize val="0"/>
        </c:dLbls>
        <c:gapWidth val="100"/>
        <c:overlap val="100"/>
        <c:axId val="438004096"/>
        <c:axId val="438004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3331</c:v>
                </c:pt>
                <c:pt idx="2">
                  <c:v>#N/A</c:v>
                </c:pt>
                <c:pt idx="3">
                  <c:v>#N/A</c:v>
                </c:pt>
                <c:pt idx="4">
                  <c:v>2067</c:v>
                </c:pt>
                <c:pt idx="5">
                  <c:v>#N/A</c:v>
                </c:pt>
                <c:pt idx="6">
                  <c:v>#N/A</c:v>
                </c:pt>
                <c:pt idx="7">
                  <c:v>1929</c:v>
                </c:pt>
                <c:pt idx="8">
                  <c:v>#N/A</c:v>
                </c:pt>
                <c:pt idx="9">
                  <c:v>#N/A</c:v>
                </c:pt>
                <c:pt idx="10">
                  <c:v>2397</c:v>
                </c:pt>
                <c:pt idx="11">
                  <c:v>#N/A</c:v>
                </c:pt>
                <c:pt idx="12">
                  <c:v>#N/A</c:v>
                </c:pt>
                <c:pt idx="13">
                  <c:v>2363</c:v>
                </c:pt>
                <c:pt idx="14">
                  <c:v>#N/A</c:v>
                </c:pt>
              </c:numCache>
            </c:numRef>
          </c:val>
          <c:smooth val="0"/>
          <c:extLst>
            <c:ext xmlns:c16="http://schemas.microsoft.com/office/drawing/2014/chart" uri="{C3380CC4-5D6E-409C-BE32-E72D297353CC}">
              <c16:uniqueId val="{0000000B-7C97-426E-A78B-01532A4587F3}"/>
            </c:ext>
          </c:extLst>
        </c:ser>
        <c:dLbls>
          <c:showLegendKey val="0"/>
          <c:showVal val="0"/>
          <c:showCatName val="0"/>
          <c:showSerName val="0"/>
          <c:showPercent val="0"/>
          <c:showBubbleSize val="0"/>
        </c:dLbls>
        <c:marker val="1"/>
        <c:smooth val="0"/>
        <c:axId val="438004096"/>
        <c:axId val="438004488"/>
      </c:lineChart>
      <c:catAx>
        <c:axId val="43800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8004488"/>
        <c:crosses val="autoZero"/>
        <c:auto val="1"/>
        <c:lblAlgn val="ctr"/>
        <c:lblOffset val="100"/>
        <c:tickLblSkip val="1"/>
        <c:tickMarkSkip val="1"/>
        <c:noMultiLvlLbl val="0"/>
      </c:catAx>
      <c:valAx>
        <c:axId val="438004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00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3005</c:v>
                </c:pt>
                <c:pt idx="1">
                  <c:v>2306</c:v>
                </c:pt>
                <c:pt idx="2">
                  <c:v>2247</c:v>
                </c:pt>
              </c:numCache>
            </c:numRef>
          </c:val>
          <c:extLst>
            <c:ext xmlns:c16="http://schemas.microsoft.com/office/drawing/2014/chart" uri="{C3380CC4-5D6E-409C-BE32-E72D297353CC}">
              <c16:uniqueId val="{00000000-850D-4EB4-80EA-D84F68A3CC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3028</c:v>
                </c:pt>
                <c:pt idx="1">
                  <c:v>4049</c:v>
                </c:pt>
                <c:pt idx="2">
                  <c:v>4349</c:v>
                </c:pt>
              </c:numCache>
            </c:numRef>
          </c:val>
          <c:extLst>
            <c:ext xmlns:c16="http://schemas.microsoft.com/office/drawing/2014/chart" uri="{C3380CC4-5D6E-409C-BE32-E72D297353CC}">
              <c16:uniqueId val="{00000001-850D-4EB4-80EA-D84F68A3CC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8675</c:v>
                </c:pt>
                <c:pt idx="1">
                  <c:v>8755</c:v>
                </c:pt>
                <c:pt idx="2">
                  <c:v>8471</c:v>
                </c:pt>
              </c:numCache>
            </c:numRef>
          </c:val>
          <c:extLst>
            <c:ext xmlns:c16="http://schemas.microsoft.com/office/drawing/2014/chart" uri="{C3380CC4-5D6E-409C-BE32-E72D297353CC}">
              <c16:uniqueId val="{00000002-850D-4EB4-80EA-D84F68A3CC86}"/>
            </c:ext>
          </c:extLst>
        </c:ser>
        <c:dLbls>
          <c:showLegendKey val="0"/>
          <c:showVal val="0"/>
          <c:showCatName val="0"/>
          <c:showSerName val="0"/>
          <c:showPercent val="0"/>
          <c:showBubbleSize val="0"/>
        </c:dLbls>
        <c:gapWidth val="120"/>
        <c:overlap val="100"/>
        <c:axId val="562315696"/>
        <c:axId val="562316088"/>
      </c:barChart>
      <c:catAx>
        <c:axId val="56231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2316088"/>
        <c:crosses val="autoZero"/>
        <c:auto val="1"/>
        <c:lblAlgn val="ctr"/>
        <c:lblOffset val="100"/>
        <c:tickLblSkip val="1"/>
        <c:tickMarkSkip val="1"/>
        <c:noMultiLvlLbl val="0"/>
      </c:catAx>
      <c:valAx>
        <c:axId val="562316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231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{807F0B27-9FEB-43D5-85E6-DE6235A83D99}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A58-42CE-AEF3-D5BA32337E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{5742F6DC-A2A6-463A-9616-0025EF1B2852}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58-42CE-AEF3-D5BA32337E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{6D04EA6A-CF16-46C6-B09E-035880EF7E93}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58-42CE-AEF3-D5BA32337E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{0DE8CBAC-11A8-45BC-8DCF-3DEE603CE2FE}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58-42CE-AEF3-D5BA32337E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{0E148E66-8B9D-4185-97C7-A83E3C7DA978}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58-42CE-AEF3-D5BA32337E1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{61B4F143-6FB5-406E-A2C2-BE3414E4E2D9}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A58-42CE-AEF3-D5BA32337E1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{1F6D8BB7-B0DF-4AC1-A667-96DC2B9FA333}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A58-42CE-AEF3-D5BA32337E1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{C8862BB2-2875-4D19-B1BE-914F6B53B338}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A58-42CE-AEF3-D5BA32337E1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{985F8ED0-E230-4EB0-9881-0161B36BDA19}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A58-42CE-AEF3-D5BA32337E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47.3</c:v>
                </c:pt>
                <c:pt idx="24">
                  <c:v>52.7</c:v>
                </c:pt>
                <c:pt idx="32">
                  <c:v>55.2</c:v>
                </c:pt>
              </c:numCache>
            </c:numRef>
          </c:xVal>
          <c:yVal>
            <c:numRef>
              <c:f>公会計指標分析・財政指標組合せ分析表!$BP$51:$DC$51</c:f>
              <c:numCache>
                <c:formatCode>#,##0.0;"▲ "#,##0.0</c:formatCode>
                <c:ptCount val="40"/>
                <c:pt idx="16">
                  <c:v>13.6</c:v>
                </c:pt>
                <c:pt idx="24">
                  <c:v>17.600000000000001</c:v>
                </c:pt>
                <c:pt idx="32">
                  <c:v>17.899999999999999</c:v>
                </c:pt>
              </c:numCache>
            </c:numRef>
          </c:yVal>
          <c:smooth val="0"/>
          <c:extLst>
            <c:ext xmlns:c16="http://schemas.microsoft.com/office/drawing/2014/chart" uri="{C3380CC4-5D6E-409C-BE32-E72D297353CC}">
              <c16:uniqueId val="{00000009-4A58-42CE-AEF3-D5BA32337E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{919CD8BA-80E5-4472-A4FF-685FAEE2CF41}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A58-42CE-AEF3-D5BA32337E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{D11FB556-8098-4362-8DE2-0386851F5273}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58-42CE-AEF3-D5BA32337E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{441823E3-DFB7-4455-A277-345819377A27}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58-42CE-AEF3-D5BA32337E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{71887B84-0D4E-4F79-89C1-EB3901EFAB00}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58-42CE-AEF3-D5BA32337E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{8B1A41F4-2117-496B-BE84-4FF96D5F0925}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58-42CE-AEF3-D5BA32337E1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{41E1FFF2-360B-4822-B491-F9FC0CB70F0B}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A58-42CE-AEF3-D5BA32337E1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{18D962A7-5182-446C-B4FC-E239A0B31DA3}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A58-42CE-AEF3-D5BA32337E1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{9B9E6B66-D124-469F-B802-7DB62645043C}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A58-42CE-AEF3-D5BA32337E1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{62CD073D-F1AF-4F20-B61B-55632DBCF7C1}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A58-42CE-AEF3-D5BA32337E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4A58-42CE-AEF3-D5BA32337E17}"/>
            </c:ext>
          </c:extLst>
        </c:ser>
        <c:dLbls>
          <c:showLegendKey val="0"/>
          <c:showVal val="1"/>
          <c:showCatName val="0"/>
          <c:showSerName val="0"/>
          <c:showPercent val="0"/>
          <c:showBubbleSize val="0"/>
        </c:dLbls>
        <c:axId val="46179840"/>
        <c:axId val="46181760"/>
      </c:scatterChart>
      <c:valAx>
        <c:axId val="46179840"/>
        <c:scaling>
          <c:orientation val="minMax"/>
          <c:max val="62"/>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{A7E487A6-35E5-44B5-A757-8FF5D16DDB0E}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468-4E67-BF16-AF9A19681A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{3393F025-AE27-4386-AD71-199CA09DB396}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68-4E67-BF16-AF9A19681A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{6119EB83-570C-4431-B5E3-90B142398AAE}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68-4E67-BF16-AF9A19681A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{E7F70672-01B7-45E2-BE7F-0D29DC11ED22}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68-4E67-BF16-AF9A19681A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{0A1AB241-95F2-4588-8F19-AA1A18C81D88}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68-4E67-BF16-AF9A19681A2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{8CEF7CFD-9E04-443C-8632-FB6B85759F17}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468-4E67-BF16-AF9A19681A2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{F0827B78-CD07-4107-B446-43EDA5CA7522}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468-4E67-BF16-AF9A19681A2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{C986BB3E-24C2-4C6E-9F46-8ED0922E63F6}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468-4E67-BF16-AF9A19681A2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{44CED749-BC6C-4C61-8C7B-070AE5E421CD}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468-4E67-BF16-AF9A19681A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9.8000000000000007</c:v>
                </c:pt>
                <c:pt idx="16">
                  <c:v>9.1</c:v>
                </c:pt>
                <c:pt idx="24">
                  <c:v>7.8</c:v>
                </c:pt>
                <c:pt idx="32">
                  <c:v>6.6</c:v>
                </c:pt>
              </c:numCache>
            </c:numRef>
          </c:xVal>
          <c:yVal>
            <c:numRef>
              <c:f>公会計指標分析・財政指標組合せ分析表!$BP$73:$DC$73</c:f>
              <c:numCache>
                <c:formatCode>#,##0.0;"▲ "#,##0.0</c:formatCode>
                <c:ptCount val="40"/>
                <c:pt idx="0">
                  <c:v>22.4</c:v>
                </c:pt>
                <c:pt idx="8">
                  <c:v>14.1</c:v>
                </c:pt>
                <c:pt idx="16">
                  <c:v>13.6</c:v>
                </c:pt>
                <c:pt idx="24">
                  <c:v>17.600000000000001</c:v>
                </c:pt>
                <c:pt idx="32">
                  <c:v>17.899999999999999</c:v>
                </c:pt>
              </c:numCache>
            </c:numRef>
          </c:yVal>
          <c:smooth val="0"/>
          <c:extLst>
            <c:ext xmlns:c16="http://schemas.microsoft.com/office/drawing/2014/chart" uri="{C3380CC4-5D6E-409C-BE32-E72D297353CC}">
              <c16:uniqueId val="{00000009-6468-4E67-BF16-AF9A19681A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{2CF87778-0E8D-4A51-B56F-CF1B6BF6DFB1}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468-4E67-BF16-AF9A19681A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{84A994F6-E1BF-408B-B3D8-AC383D0500C5}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68-4E67-BF16-AF9A19681A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{4E7316BC-53D0-468F-BE5F-2FEEFEE5D4E2}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68-4E67-BF16-AF9A19681A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{0F3B2A00-12F2-453F-84E8-8EB063F8799C}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68-4E67-BF16-AF9A19681A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{2ED8EA48-69D2-4976-9573-6043DA007C9A}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68-4E67-BF16-AF9A19681A2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{6B0F7D8F-E3BA-4DE1-96AB-0EA06D41D4D9}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468-4E67-BF16-AF9A19681A2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{F1574D23-79A5-4FC0-A22E-BE0A7D06D2BE}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468-4E67-BF16-AF9A19681A2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{B7A744C6-16D7-42A3-8F8E-E4EAF678ED0D}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468-4E67-BF16-AF9A19681A2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{5DA6BEC8-04BB-4415-B573-AA1D99C501CF}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468-4E67-BF16-AF9A19681A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6468-4E67-BF16-AF9A19681A20}"/>
            </c:ext>
          </c:extLst>
        </c:ser>
        <c:dLbls>
          <c:showLegendKey val="0"/>
          <c:showVal val="1"/>
          <c:showCatName val="0"/>
          <c:showSerName val="0"/>
          <c:showPercent val="0"/>
          <c:showBubbleSize val="0"/>
        </c:dLbls>
        <c:axId val="84219776"/>
        <c:axId val="84234240"/>
      </c:scatterChart>
      <c:valAx>
        <c:axId val="84219776"/>
        <c:scaling>
          <c:orientation val="minMax"/>
          <c:max val="11.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31,005
30,770
707.42
32,497,322
31,208,277
695,475
17,034,385
44,196,437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雇用の場が少ないこと等による人口の減少（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国勢調査人口：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34,407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国勢調査人口：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31,457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人）が続き、財政基盤が弱く、類似団体平均を大きく下回っている。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現状では税収の大きな伸びは期待できないが、効率的な行政運営に努めつつ、移住・定住促進、雇用機会拡充支援、子育て支援等、人口減少抑制につながる事業を展開し、市の活性化、財政基盤の強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94192</xdr:rowOff>
    </xdr:from>
    <xdr:to>
      <xdr:col>23</xdr:col>
      <xdr:colOff>133350</xdr:colOff>
      <xdr:row>45</xdr:row>
      <xdr:rowOff>94192</xdr:rowOff>
    </xdr:to>
    <xdr:cxnSp macro="">
      <xdr:nvCxnSpPr>
        <xdr:cNvPr id="69" name="直線コネクタ 68"/>
        <xdr:cNvCxnSpPr/>
      </xdr:nvCxnSpPr>
      <xdr:spPr>
        <a:xfrm>
          <a:off x="4114800" y="7809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94192</xdr:rowOff>
    </xdr:from>
    <xdr:to>
      <xdr:col>19</xdr:col>
      <xdr:colOff>133350</xdr:colOff>
      <xdr:row>45</xdr:row>
      <xdr:rowOff>94192</xdr:rowOff>
    </xdr:to>
    <xdr:cxnSp macro="">
      <xdr:nvCxnSpPr>
        <xdr:cNvPr id="72" name="直線コネクタ 71"/>
        <xdr:cNvCxnSpPr/>
      </xdr:nvCxnSpPr>
      <xdr:spPr>
        <a:xfrm>
          <a:off x="3225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94192</xdr:rowOff>
    </xdr:to>
    <xdr:cxnSp macro="">
      <xdr:nvCxnSpPr>
        <xdr:cNvPr id="75" name="直線コネクタ 74"/>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94192</xdr:rowOff>
    </xdr:from>
    <xdr:to>
      <xdr:col>11</xdr:col>
      <xdr:colOff>31750</xdr:colOff>
      <xdr:row>45</xdr:row>
      <xdr:rowOff>114300</xdr:rowOff>
    </xdr:to>
    <xdr:cxnSp macro="">
      <xdr:nvCxnSpPr>
        <xdr:cNvPr id="78" name="直線コネクタ 77"/>
        <xdr:cNvCxnSpPr/>
      </xdr:nvCxnSpPr>
      <xdr:spPr>
        <a:xfrm flipV="1">
          <a:off x="1447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43392</xdr:rowOff>
    </xdr:from>
    <xdr:to>
      <xdr:col>23</xdr:col>
      <xdr:colOff>184150</xdr:colOff>
      <xdr:row>45</xdr:row>
      <xdr:rowOff>144992</xdr:rowOff>
    </xdr:to>
    <xdr:sp macro="" textlink="">
      <xdr:nvSpPr>
        <xdr:cNvPr id="88" name="楕円 87"/>
        <xdr:cNvSpPr/>
      </xdr:nvSpPr>
      <xdr:spPr>
        <a:xfrm>
          <a:off x="49022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110719</xdr:rowOff>
    </xdr:from>
    <xdr:ext cx="762000" cy="259045"/>
    <xdr:sp macro="" textlink="">
      <xdr:nvSpPr>
        <xdr:cNvPr id="89" name="財政力該当値テキスト"/>
        <xdr:cNvSpPr txBox="1"/>
      </xdr:nvSpPr>
      <xdr:spPr>
        <a:xfrm>
          <a:off x="5041900" y="76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43392</xdr:rowOff>
    </xdr:from>
    <xdr:to>
      <xdr:col>19</xdr:col>
      <xdr:colOff>184150</xdr:colOff>
      <xdr:row>45</xdr:row>
      <xdr:rowOff>144992</xdr:rowOff>
    </xdr:to>
    <xdr:sp macro="" textlink="">
      <xdr:nvSpPr>
        <xdr:cNvPr id="90" name="楕円 89"/>
        <xdr:cNvSpPr/>
      </xdr:nvSpPr>
      <xdr:spPr>
        <a:xfrm>
          <a:off x="4064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129769</xdr:rowOff>
    </xdr:from>
    <xdr:ext cx="736600" cy="259045"/>
    <xdr:sp macro="" textlink="">
      <xdr:nvSpPr>
        <xdr:cNvPr id="91" name="テキスト ボックス 90"/>
        <xdr:cNvSpPr txBox="1"/>
      </xdr:nvSpPr>
      <xdr:spPr>
        <a:xfrm>
          <a:off x="3733800" y="7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43392</xdr:rowOff>
    </xdr:from>
    <xdr:to>
      <xdr:col>15</xdr:col>
      <xdr:colOff>133350</xdr:colOff>
      <xdr:row>45</xdr:row>
      <xdr:rowOff>144992</xdr:rowOff>
    </xdr:to>
    <xdr:sp macro="" textlink="">
      <xdr:nvSpPr>
        <xdr:cNvPr id="92" name="楕円 91"/>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129769</xdr:rowOff>
    </xdr:from>
    <xdr:ext cx="762000" cy="259045"/>
    <xdr:sp macro="" textlink="">
      <xdr:nvSpPr>
        <xdr:cNvPr id="93" name="テキスト ボックス 92"/>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43392</xdr:rowOff>
    </xdr:from>
    <xdr:to>
      <xdr:col>11</xdr:col>
      <xdr:colOff>82550</xdr:colOff>
      <xdr:row>45</xdr:row>
      <xdr:rowOff>144992</xdr:rowOff>
    </xdr:to>
    <xdr:sp macro="" textlink="">
      <xdr:nvSpPr>
        <xdr:cNvPr id="94" name="楕円 93"/>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129769</xdr:rowOff>
    </xdr:from>
    <xdr:ext cx="762000" cy="259045"/>
    <xdr:sp macro="" textlink="">
      <xdr:nvSpPr>
        <xdr:cNvPr id="95" name="テキスト ボックス 94"/>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性質別経費毎に見ると、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扶助費、公債費については前年度に比べて減（扶助費：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普通交付税合併算定替の縮減等により人件費や物件費、補助費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、公債費等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については前年度に比べて増（人件費：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）となり、合計では対前年度比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今後は、普通交付税合併算定替の終了（</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元</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から一本算定）や近年の大型事業（対馬病院建設負担金等）に係る地方債元金償還の開始等による公債費の増額が見込まれるため、公共施設管理運営の見直し等により効率的な財政運営に努め、財政硬直化の抑制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7257</xdr:rowOff>
    </xdr:from>
    <xdr:to>
      <xdr:col>23</xdr:col>
      <xdr:colOff>133350</xdr:colOff>
      <xdr:row>59</xdr:row>
      <xdr:rowOff>52070</xdr:rowOff>
    </xdr:to>
    <xdr:cxnSp macro="">
      <xdr:nvCxnSpPr>
        <xdr:cNvPr id="134" name="直線コネクタ 133"/>
        <xdr:cNvCxnSpPr/>
      </xdr:nvCxnSpPr>
      <xdr:spPr>
        <a:xfrm>
          <a:off x="4114800" y="1012280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7257</xdr:rowOff>
    </xdr:from>
    <xdr:to>
      <xdr:col>19</xdr:col>
      <xdr:colOff>133350</xdr:colOff>
      <xdr:row>59</xdr:row>
      <xdr:rowOff>31387</xdr:rowOff>
    </xdr:to>
    <xdr:cxnSp macro="">
      <xdr:nvCxnSpPr>
        <xdr:cNvPr id="137" name="直線コネクタ 136"/>
        <xdr:cNvCxnSpPr/>
      </xdr:nvCxnSpPr>
      <xdr:spPr>
        <a:xfrm flipV="1">
          <a:off x="3225800" y="101228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116659</xdr:rowOff>
    </xdr:from>
    <xdr:to>
      <xdr:col>15</xdr:col>
      <xdr:colOff>82550</xdr:colOff>
      <xdr:row>59</xdr:row>
      <xdr:rowOff>31387</xdr:rowOff>
    </xdr:to>
    <xdr:cxnSp macro="">
      <xdr:nvCxnSpPr>
        <xdr:cNvPr id="140" name="直線コネクタ 139"/>
        <xdr:cNvCxnSpPr/>
      </xdr:nvCxnSpPr>
      <xdr:spPr>
        <a:xfrm>
          <a:off x="2336800" y="1006075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116659</xdr:rowOff>
    </xdr:from>
    <xdr:to>
      <xdr:col>11</xdr:col>
      <xdr:colOff>31750</xdr:colOff>
      <xdr:row>58</xdr:row>
      <xdr:rowOff>116659</xdr:rowOff>
    </xdr:to>
    <xdr:cxnSp macro="">
      <xdr:nvCxnSpPr>
        <xdr:cNvPr id="143" name="直線コネクタ 142"/>
        <xdr:cNvCxnSpPr/>
      </xdr:nvCxnSpPr>
      <xdr:spPr>
        <a:xfrm>
          <a:off x="1447800" y="100607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1270</xdr:rowOff>
    </xdr:from>
    <xdr:to>
      <xdr:col>23</xdr:col>
      <xdr:colOff>184150</xdr:colOff>
      <xdr:row>59</xdr:row>
      <xdr:rowOff>102870</xdr:rowOff>
    </xdr:to>
    <xdr:sp macro="" textlink="">
      <xdr:nvSpPr>
        <xdr:cNvPr id="153" name="楕円 152"/>
        <xdr:cNvSpPr/>
      </xdr:nvSpPr>
      <xdr:spPr>
        <a:xfrm>
          <a:off x="4902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93997</xdr:rowOff>
    </xdr:from>
    <xdr:ext cx="762000" cy="259045"/>
    <xdr:sp macro="" textlink="">
      <xdr:nvSpPr>
        <xdr:cNvPr id="154" name="財政構造の弾力性該当値テキスト"/>
        <xdr:cNvSpPr txBox="1"/>
      </xdr:nvSpPr>
      <xdr:spPr>
        <a:xfrm>
          <a:off x="5041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127907</xdr:rowOff>
    </xdr:from>
    <xdr:to>
      <xdr:col>19</xdr:col>
      <xdr:colOff>184150</xdr:colOff>
      <xdr:row>59</xdr:row>
      <xdr:rowOff>58057</xdr:rowOff>
    </xdr:to>
    <xdr:sp macro="" textlink="">
      <xdr:nvSpPr>
        <xdr:cNvPr id="155" name="楕円 154"/>
        <xdr:cNvSpPr/>
      </xdr:nvSpPr>
      <xdr:spPr>
        <a:xfrm>
          <a:off x="4064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68234</xdr:rowOff>
    </xdr:from>
    <xdr:ext cx="736600" cy="259045"/>
    <xdr:sp macro="" textlink="">
      <xdr:nvSpPr>
        <xdr:cNvPr id="156" name="テキスト ボックス 155"/>
        <xdr:cNvSpPr txBox="1"/>
      </xdr:nvSpPr>
      <xdr:spPr>
        <a:xfrm>
          <a:off x="3733800" y="984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152037</xdr:rowOff>
    </xdr:from>
    <xdr:to>
      <xdr:col>15</xdr:col>
      <xdr:colOff>133350</xdr:colOff>
      <xdr:row>59</xdr:row>
      <xdr:rowOff>82187</xdr:rowOff>
    </xdr:to>
    <xdr:sp macro="" textlink="">
      <xdr:nvSpPr>
        <xdr:cNvPr id="157" name="楕円 156"/>
        <xdr:cNvSpPr/>
      </xdr:nvSpPr>
      <xdr:spPr>
        <a:xfrm>
          <a:off x="3175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92364</xdr:rowOff>
    </xdr:from>
    <xdr:ext cx="762000" cy="259045"/>
    <xdr:sp macro="" textlink="">
      <xdr:nvSpPr>
        <xdr:cNvPr id="158" name="テキスト ボックス 157"/>
        <xdr:cNvSpPr txBox="1"/>
      </xdr:nvSpPr>
      <xdr:spPr>
        <a:xfrm>
          <a:off x="2844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65859</xdr:rowOff>
    </xdr:from>
    <xdr:to>
      <xdr:col>11</xdr:col>
      <xdr:colOff>82550</xdr:colOff>
      <xdr:row>58</xdr:row>
      <xdr:rowOff>167459</xdr:rowOff>
    </xdr:to>
    <xdr:sp macro="" textlink="">
      <xdr:nvSpPr>
        <xdr:cNvPr id="159" name="楕円 158"/>
        <xdr:cNvSpPr/>
      </xdr:nvSpPr>
      <xdr:spPr>
        <a:xfrm>
          <a:off x="2286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6186</xdr:rowOff>
    </xdr:from>
    <xdr:ext cx="762000" cy="259045"/>
    <xdr:sp macro="" textlink="">
      <xdr:nvSpPr>
        <xdr:cNvPr id="160" name="テキスト ボックス 159"/>
        <xdr:cNvSpPr txBox="1"/>
      </xdr:nvSpPr>
      <xdr:spPr>
        <a:xfrm>
          <a:off x="1955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65859</xdr:rowOff>
    </xdr:from>
    <xdr:to>
      <xdr:col>7</xdr:col>
      <xdr:colOff>31750</xdr:colOff>
      <xdr:row>58</xdr:row>
      <xdr:rowOff>167459</xdr:rowOff>
    </xdr:to>
    <xdr:sp macro="" textlink="">
      <xdr:nvSpPr>
        <xdr:cNvPr id="161" name="楕円 160"/>
        <xdr:cNvSpPr/>
      </xdr:nvSpPr>
      <xdr:spPr>
        <a:xfrm>
          <a:off x="1397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6186</xdr:rowOff>
    </xdr:from>
    <xdr:ext cx="762000" cy="259045"/>
    <xdr:sp macro="" textlink="">
      <xdr:nvSpPr>
        <xdr:cNvPr id="162" name="テキスト ボックス 161"/>
        <xdr:cNvSpPr txBox="1"/>
      </xdr:nvSpPr>
      <xdr:spPr>
        <a:xfrm>
          <a:off x="1066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険しい地勢で広範囲に集落が点在するため、市役所機能の分散や小規模な保育所、小・中学校の運営等、効率の悪い行政運営を余儀なくされている。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また、離島であるため、海岸漂着物対策に多額の経費を要したり、事業に係る経費が割高になり、他団体に比べ高額になっている。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平成２８年度に策定した公共施設等総合管理計画に基づく施設の統廃合や事務の効率化等を進め、経費の抑制に努める。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70490</xdr:rowOff>
    </xdr:from>
    <xdr:to>
      <xdr:col>23</xdr:col>
      <xdr:colOff>133350</xdr:colOff>
      <xdr:row>88</xdr:row>
      <xdr:rowOff>76589</xdr:rowOff>
    </xdr:to>
    <xdr:cxnSp macro="">
      <xdr:nvCxnSpPr>
        <xdr:cNvPr id="193" name="直線コネクタ 192"/>
        <xdr:cNvCxnSpPr/>
      </xdr:nvCxnSpPr>
      <xdr:spPr>
        <a:xfrm>
          <a:off x="4114800" y="15158090"/>
          <a:ext cx="8382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17097</xdr:rowOff>
    </xdr:from>
    <xdr:to>
      <xdr:col>19</xdr:col>
      <xdr:colOff>133350</xdr:colOff>
      <xdr:row>88</xdr:row>
      <xdr:rowOff>70490</xdr:rowOff>
    </xdr:to>
    <xdr:cxnSp macro="">
      <xdr:nvCxnSpPr>
        <xdr:cNvPr id="196" name="直線コネクタ 195"/>
        <xdr:cNvCxnSpPr/>
      </xdr:nvCxnSpPr>
      <xdr:spPr>
        <a:xfrm>
          <a:off x="3225800" y="15104697"/>
          <a:ext cx="889000" cy="5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17097</xdr:rowOff>
    </xdr:from>
    <xdr:to>
      <xdr:col>15</xdr:col>
      <xdr:colOff>82550</xdr:colOff>
      <xdr:row>88</xdr:row>
      <xdr:rowOff>41401</xdr:rowOff>
    </xdr:to>
    <xdr:cxnSp macro="">
      <xdr:nvCxnSpPr>
        <xdr:cNvPr id="199" name="直線コネクタ 198"/>
        <xdr:cNvCxnSpPr/>
      </xdr:nvCxnSpPr>
      <xdr:spPr>
        <a:xfrm flipV="1">
          <a:off x="2336800" y="15104697"/>
          <a:ext cx="889000" cy="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29445</xdr:rowOff>
    </xdr:from>
    <xdr:to>
      <xdr:col>11</xdr:col>
      <xdr:colOff>31750</xdr:colOff>
      <xdr:row>88</xdr:row>
      <xdr:rowOff>41401</xdr:rowOff>
    </xdr:to>
    <xdr:cxnSp macro="">
      <xdr:nvCxnSpPr>
        <xdr:cNvPr id="202" name="直線コネクタ 201"/>
        <xdr:cNvCxnSpPr/>
      </xdr:nvCxnSpPr>
      <xdr:spPr>
        <a:xfrm>
          <a:off x="1447800" y="15117045"/>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25789</xdr:rowOff>
    </xdr:from>
    <xdr:to>
      <xdr:col>23</xdr:col>
      <xdr:colOff>184150</xdr:colOff>
      <xdr:row>88</xdr:row>
      <xdr:rowOff>127389</xdr:rowOff>
    </xdr:to>
    <xdr:sp macro="" textlink="">
      <xdr:nvSpPr>
        <xdr:cNvPr id="212" name="楕円 211"/>
        <xdr:cNvSpPr/>
      </xdr:nvSpPr>
      <xdr:spPr>
        <a:xfrm>
          <a:off x="4902200" y="15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93116</xdr:rowOff>
    </xdr:from>
    <xdr:ext cx="762000" cy="259045"/>
    <xdr:sp macro="" textlink="">
      <xdr:nvSpPr>
        <xdr:cNvPr id="213" name="人件費・物件費等の状況該当値テキスト"/>
        <xdr:cNvSpPr txBox="1"/>
      </xdr:nvSpPr>
      <xdr:spPr>
        <a:xfrm>
          <a:off x="5041900" y="150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19690</xdr:rowOff>
    </xdr:from>
    <xdr:to>
      <xdr:col>19</xdr:col>
      <xdr:colOff>184150</xdr:colOff>
      <xdr:row>88</xdr:row>
      <xdr:rowOff>121290</xdr:rowOff>
    </xdr:to>
    <xdr:sp macro="" textlink="">
      <xdr:nvSpPr>
        <xdr:cNvPr id="214" name="楕円 213"/>
        <xdr:cNvSpPr/>
      </xdr:nvSpPr>
      <xdr:spPr>
        <a:xfrm>
          <a:off x="4064000" y="151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106067</xdr:rowOff>
    </xdr:from>
    <xdr:ext cx="736600" cy="259045"/>
    <xdr:sp macro="" textlink="">
      <xdr:nvSpPr>
        <xdr:cNvPr id="215" name="テキスト ボックス 214"/>
        <xdr:cNvSpPr txBox="1"/>
      </xdr:nvSpPr>
      <xdr:spPr>
        <a:xfrm>
          <a:off x="3733800" y="15193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137747</xdr:rowOff>
    </xdr:from>
    <xdr:to>
      <xdr:col>15</xdr:col>
      <xdr:colOff>133350</xdr:colOff>
      <xdr:row>88</xdr:row>
      <xdr:rowOff>67897</xdr:rowOff>
    </xdr:to>
    <xdr:sp macro="" textlink="">
      <xdr:nvSpPr>
        <xdr:cNvPr id="216" name="楕円 215"/>
        <xdr:cNvSpPr/>
      </xdr:nvSpPr>
      <xdr:spPr>
        <a:xfrm>
          <a:off x="3175000" y="150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52674</xdr:rowOff>
    </xdr:from>
    <xdr:ext cx="762000" cy="259045"/>
    <xdr:sp macro="" textlink="">
      <xdr:nvSpPr>
        <xdr:cNvPr id="217" name="テキスト ボックス 216"/>
        <xdr:cNvSpPr txBox="1"/>
      </xdr:nvSpPr>
      <xdr:spPr>
        <a:xfrm>
          <a:off x="2844800" y="1514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162051</xdr:rowOff>
    </xdr:from>
    <xdr:to>
      <xdr:col>11</xdr:col>
      <xdr:colOff>82550</xdr:colOff>
      <xdr:row>88</xdr:row>
      <xdr:rowOff>92201</xdr:rowOff>
    </xdr:to>
    <xdr:sp macro="" textlink="">
      <xdr:nvSpPr>
        <xdr:cNvPr id="218" name="楕円 217"/>
        <xdr:cNvSpPr/>
      </xdr:nvSpPr>
      <xdr:spPr>
        <a:xfrm>
          <a:off x="2286000" y="1507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76978</xdr:rowOff>
    </xdr:from>
    <xdr:ext cx="762000" cy="259045"/>
    <xdr:sp macro="" textlink="">
      <xdr:nvSpPr>
        <xdr:cNvPr id="219" name="テキスト ボックス 218"/>
        <xdr:cNvSpPr txBox="1"/>
      </xdr:nvSpPr>
      <xdr:spPr>
        <a:xfrm>
          <a:off x="1955800" y="1516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150095</xdr:rowOff>
    </xdr:from>
    <xdr:to>
      <xdr:col>7</xdr:col>
      <xdr:colOff>31750</xdr:colOff>
      <xdr:row>88</xdr:row>
      <xdr:rowOff>80245</xdr:rowOff>
    </xdr:to>
    <xdr:sp macro="" textlink="">
      <xdr:nvSpPr>
        <xdr:cNvPr id="220" name="楕円 219"/>
        <xdr:cNvSpPr/>
      </xdr:nvSpPr>
      <xdr:spPr>
        <a:xfrm>
          <a:off x="1397000" y="150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65022</xdr:rowOff>
    </xdr:from>
    <xdr:ext cx="762000" cy="259045"/>
    <xdr:sp macro="" textlink="">
      <xdr:nvSpPr>
        <xdr:cNvPr id="221" name="テキスト ボックス 220"/>
        <xdr:cNvSpPr txBox="1"/>
      </xdr:nvSpPr>
      <xdr:spPr>
        <a:xfrm>
          <a:off x="1066800" y="1515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類似団体平均と同様に推移しているが、若干平均値を上回っている。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今後は、年功的な給与体系から能力や成果を重視する給与体系への移行を図り、より一層の給与適正化に努める。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113998</xdr:rowOff>
    </xdr:from>
    <xdr:to>
      <xdr:col>81</xdr:col>
      <xdr:colOff>44450</xdr:colOff>
      <xdr:row>87</xdr:row>
      <xdr:rowOff>125488</xdr:rowOff>
    </xdr:to>
    <xdr:cxnSp macro="">
      <xdr:nvCxnSpPr>
        <xdr:cNvPr id="257" name="直線コネクタ 256"/>
        <xdr:cNvCxnSpPr/>
      </xdr:nvCxnSpPr>
      <xdr:spPr>
        <a:xfrm>
          <a:off x="16179800" y="1503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113998</xdr:rowOff>
    </xdr:from>
    <xdr:to>
      <xdr:col>77</xdr:col>
      <xdr:colOff>44450</xdr:colOff>
      <xdr:row>88</xdr:row>
      <xdr:rowOff>68943</xdr:rowOff>
    </xdr:to>
    <xdr:cxnSp macro="">
      <xdr:nvCxnSpPr>
        <xdr:cNvPr id="260" name="直線コネクタ 259"/>
        <xdr:cNvCxnSpPr/>
      </xdr:nvCxnSpPr>
      <xdr:spPr>
        <a:xfrm flipV="1">
          <a:off x="15290800" y="150301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80434</xdr:rowOff>
    </xdr:to>
    <xdr:cxnSp macro="">
      <xdr:nvCxnSpPr>
        <xdr:cNvPr id="263" name="直線コネクタ 262"/>
        <xdr:cNvCxnSpPr/>
      </xdr:nvCxnSpPr>
      <xdr:spPr>
        <a:xfrm flipV="1">
          <a:off x="14401800" y="151565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80434</xdr:rowOff>
    </xdr:to>
    <xdr:cxnSp macro="">
      <xdr:nvCxnSpPr>
        <xdr:cNvPr id="266" name="直線コネクタ 265"/>
        <xdr:cNvCxnSpPr/>
      </xdr:nvCxnSpPr>
      <xdr:spPr>
        <a:xfrm>
          <a:off x="13512800" y="151565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6" name="楕円 275"/>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7" name="給与水準   （国との比較）該当値テキスト"/>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63198</xdr:rowOff>
    </xdr:from>
    <xdr:to>
      <xdr:col>77</xdr:col>
      <xdr:colOff>95250</xdr:colOff>
      <xdr:row>87</xdr:row>
      <xdr:rowOff>164798</xdr:rowOff>
    </xdr:to>
    <xdr:sp macro="" textlink="">
      <xdr:nvSpPr>
        <xdr:cNvPr id="278" name="楕円 277"/>
        <xdr:cNvSpPr/>
      </xdr:nvSpPr>
      <xdr:spPr>
        <a:xfrm>
          <a:off x="16129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149575</xdr:rowOff>
    </xdr:from>
    <xdr:ext cx="736600" cy="259045"/>
    <xdr:sp macro="" textlink="">
      <xdr:nvSpPr>
        <xdr:cNvPr id="279" name="テキスト ボックス 278"/>
        <xdr:cNvSpPr txBox="1"/>
      </xdr:nvSpPr>
      <xdr:spPr>
        <a:xfrm>
          <a:off x="15798800" y="1506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0" name="楕円 279"/>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1" name="テキスト ボックス 280"/>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2" name="楕円 281"/>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3" name="テキスト ボックス 282"/>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4" name="楕円 283"/>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5" name="テキスト ボックス 284"/>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住民基本台帳人口の減少（住民基本台帳人口：</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31,413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【H30.1.1】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31,005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【H31.1.1】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）により前年度に比べ増加している。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また、地理的要因等により類似団体平均と比較して大きく上回っている。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住民サービスを低下させないよう配慮しながら事務の効率化を図り、人員の削減に努める。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120469</xdr:rowOff>
    </xdr:from>
    <xdr:to>
      <xdr:col>81</xdr:col>
      <xdr:colOff>44450</xdr:colOff>
      <xdr:row>66</xdr:row>
      <xdr:rowOff>151493</xdr:rowOff>
    </xdr:to>
    <xdr:cxnSp macro="">
      <xdr:nvCxnSpPr>
        <xdr:cNvPr id="322" name="直線コネクタ 321"/>
        <xdr:cNvCxnSpPr/>
      </xdr:nvCxnSpPr>
      <xdr:spPr>
        <a:xfrm>
          <a:off x="16179800" y="114361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120469</xdr:rowOff>
    </xdr:from>
    <xdr:to>
      <xdr:col>77</xdr:col>
      <xdr:colOff>44450</xdr:colOff>
      <xdr:row>66</xdr:row>
      <xdr:rowOff>123916</xdr:rowOff>
    </xdr:to>
    <xdr:cxnSp macro="">
      <xdr:nvCxnSpPr>
        <xdr:cNvPr id="325" name="直線コネクタ 324"/>
        <xdr:cNvCxnSpPr/>
      </xdr:nvCxnSpPr>
      <xdr:spPr>
        <a:xfrm flipV="1">
          <a:off x="15290800" y="1143616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64165</xdr:rowOff>
    </xdr:from>
    <xdr:to>
      <xdr:col>72</xdr:col>
      <xdr:colOff>203200</xdr:colOff>
      <xdr:row>66</xdr:row>
      <xdr:rowOff>123916</xdr:rowOff>
    </xdr:to>
    <xdr:cxnSp macro="">
      <xdr:nvCxnSpPr>
        <xdr:cNvPr id="328" name="直線コネクタ 327"/>
        <xdr:cNvCxnSpPr/>
      </xdr:nvCxnSpPr>
      <xdr:spPr>
        <a:xfrm>
          <a:off x="14401800" y="11379865"/>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64165</xdr:rowOff>
    </xdr:from>
    <xdr:to>
      <xdr:col>68</xdr:col>
      <xdr:colOff>152400</xdr:colOff>
      <xdr:row>66</xdr:row>
      <xdr:rowOff>66463</xdr:rowOff>
    </xdr:to>
    <xdr:cxnSp macro="">
      <xdr:nvCxnSpPr>
        <xdr:cNvPr id="331" name="直線コネクタ 330"/>
        <xdr:cNvCxnSpPr/>
      </xdr:nvCxnSpPr>
      <xdr:spPr>
        <a:xfrm flipV="1">
          <a:off x="13512800" y="1137986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100693</xdr:rowOff>
    </xdr:from>
    <xdr:to>
      <xdr:col>81</xdr:col>
      <xdr:colOff>95250</xdr:colOff>
      <xdr:row>67</xdr:row>
      <xdr:rowOff>30843</xdr:rowOff>
    </xdr:to>
    <xdr:sp macro="" textlink="">
      <xdr:nvSpPr>
        <xdr:cNvPr id="341" name="楕円 340"/>
        <xdr:cNvSpPr/>
      </xdr:nvSpPr>
      <xdr:spPr>
        <a:xfrm>
          <a:off x="16967200" y="114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168020</xdr:rowOff>
    </xdr:from>
    <xdr:ext cx="762000" cy="259045"/>
    <xdr:sp macro="" textlink="">
      <xdr:nvSpPr>
        <xdr:cNvPr id="342" name="定員管理の状況該当値テキスト"/>
        <xdr:cNvSpPr txBox="1"/>
      </xdr:nvSpPr>
      <xdr:spPr>
        <a:xfrm>
          <a:off x="17106900" y="1131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69669</xdr:rowOff>
    </xdr:from>
    <xdr:to>
      <xdr:col>77</xdr:col>
      <xdr:colOff>95250</xdr:colOff>
      <xdr:row>66</xdr:row>
      <xdr:rowOff>171269</xdr:rowOff>
    </xdr:to>
    <xdr:sp macro="" textlink="">
      <xdr:nvSpPr>
        <xdr:cNvPr id="343" name="楕円 342"/>
        <xdr:cNvSpPr/>
      </xdr:nvSpPr>
      <xdr:spPr>
        <a:xfrm>
          <a:off x="16129000" y="113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156046</xdr:rowOff>
    </xdr:from>
    <xdr:ext cx="736600" cy="259045"/>
    <xdr:sp macro="" textlink="">
      <xdr:nvSpPr>
        <xdr:cNvPr id="344" name="テキスト ボックス 343"/>
        <xdr:cNvSpPr txBox="1"/>
      </xdr:nvSpPr>
      <xdr:spPr>
        <a:xfrm>
          <a:off x="15798800" y="1147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73116</xdr:rowOff>
    </xdr:from>
    <xdr:to>
      <xdr:col>73</xdr:col>
      <xdr:colOff>44450</xdr:colOff>
      <xdr:row>67</xdr:row>
      <xdr:rowOff>3266</xdr:rowOff>
    </xdr:to>
    <xdr:sp macro="" textlink="">
      <xdr:nvSpPr>
        <xdr:cNvPr id="345" name="楕円 344"/>
        <xdr:cNvSpPr/>
      </xdr:nvSpPr>
      <xdr:spPr>
        <a:xfrm>
          <a:off x="15240000" y="113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159493</xdr:rowOff>
    </xdr:from>
    <xdr:ext cx="762000" cy="259045"/>
    <xdr:sp macro="" textlink="">
      <xdr:nvSpPr>
        <xdr:cNvPr id="346" name="テキスト ボックス 345"/>
        <xdr:cNvSpPr txBox="1"/>
      </xdr:nvSpPr>
      <xdr:spPr>
        <a:xfrm>
          <a:off x="14909800" y="1147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13365</xdr:rowOff>
    </xdr:from>
    <xdr:to>
      <xdr:col>68</xdr:col>
      <xdr:colOff>203200</xdr:colOff>
      <xdr:row>66</xdr:row>
      <xdr:rowOff>114965</xdr:rowOff>
    </xdr:to>
    <xdr:sp macro="" textlink="">
      <xdr:nvSpPr>
        <xdr:cNvPr id="347" name="楕円 346"/>
        <xdr:cNvSpPr/>
      </xdr:nvSpPr>
      <xdr:spPr>
        <a:xfrm>
          <a:off x="14351000" y="113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99742</xdr:rowOff>
    </xdr:from>
    <xdr:ext cx="762000" cy="259045"/>
    <xdr:sp macro="" textlink="">
      <xdr:nvSpPr>
        <xdr:cNvPr id="348" name="テキスト ボックス 347"/>
        <xdr:cNvSpPr txBox="1"/>
      </xdr:nvSpPr>
      <xdr:spPr>
        <a:xfrm>
          <a:off x="14020800" y="1141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15663</xdr:rowOff>
    </xdr:from>
    <xdr:to>
      <xdr:col>64</xdr:col>
      <xdr:colOff>152400</xdr:colOff>
      <xdr:row>66</xdr:row>
      <xdr:rowOff>117263</xdr:rowOff>
    </xdr:to>
    <xdr:sp macro="" textlink="">
      <xdr:nvSpPr>
        <xdr:cNvPr id="349" name="楕円 348"/>
        <xdr:cNvSpPr/>
      </xdr:nvSpPr>
      <xdr:spPr>
        <a:xfrm>
          <a:off x="13462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102040</xdr:rowOff>
    </xdr:from>
    <xdr:ext cx="762000" cy="259045"/>
    <xdr:sp macro="" textlink="">
      <xdr:nvSpPr>
        <xdr:cNvPr id="350" name="テキスト ボックス 349"/>
        <xdr:cNvSpPr txBox="1"/>
      </xdr:nvSpPr>
      <xdr:spPr>
        <a:xfrm>
          <a:off x="13131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交付税措置率の低い残債を中心に繰上償還を実施してきたこと等により合併直後に比べ大幅に改善しているが、今後は合併算定替の終了等による普通交付税の減、合併特例債の終了等による交付税措置率の低い地方債発行の増が予想さ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積極的な繰上償還や起債の抑制により比率上昇の抑制に努める。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141182</xdr:rowOff>
    </xdr:from>
    <xdr:to>
      <xdr:col>81</xdr:col>
      <xdr:colOff>44450</xdr:colOff>
      <xdr:row>36</xdr:row>
      <xdr:rowOff>165312</xdr:rowOff>
    </xdr:to>
    <xdr:cxnSp macro="">
      <xdr:nvCxnSpPr>
        <xdr:cNvPr id="384" name="直線コネクタ 383"/>
        <xdr:cNvCxnSpPr/>
      </xdr:nvCxnSpPr>
      <xdr:spPr>
        <a:xfrm flipV="1">
          <a:off x="16179800" y="631338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125959</xdr:rowOff>
    </xdr:from>
    <xdr:ext cx="762000" cy="259045"/>
    <xdr:sp macro="" textlink="">
      <xdr:nvSpPr>
        <xdr:cNvPr id="385" name="公債費負担の状況平均値テキスト"/>
        <xdr:cNvSpPr txBox="1"/>
      </xdr:nvSpPr>
      <xdr:spPr>
        <a:xfrm>
          <a:off x="17106900" y="629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165312</xdr:rowOff>
    </xdr:from>
    <xdr:to>
      <xdr:col>77</xdr:col>
      <xdr:colOff>44450</xdr:colOff>
      <xdr:row>37</xdr:row>
      <xdr:rowOff>20003</xdr:rowOff>
    </xdr:to>
    <xdr:cxnSp macro="">
      <xdr:nvCxnSpPr>
        <xdr:cNvPr id="387" name="直線コネクタ 386"/>
        <xdr:cNvCxnSpPr/>
      </xdr:nvCxnSpPr>
      <xdr:spPr>
        <a:xfrm flipV="1">
          <a:off x="15290800" y="6337512"/>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20003</xdr:rowOff>
    </xdr:from>
    <xdr:to>
      <xdr:col>72</xdr:col>
      <xdr:colOff>203200</xdr:colOff>
      <xdr:row>37</xdr:row>
      <xdr:rowOff>34078</xdr:rowOff>
    </xdr:to>
    <xdr:cxnSp macro="">
      <xdr:nvCxnSpPr>
        <xdr:cNvPr id="390" name="直線コネクタ 389"/>
        <xdr:cNvCxnSpPr/>
      </xdr:nvCxnSpPr>
      <xdr:spPr>
        <a:xfrm flipV="1">
          <a:off x="14401800" y="636365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34078</xdr:rowOff>
    </xdr:from>
    <xdr:to>
      <xdr:col>68</xdr:col>
      <xdr:colOff>152400</xdr:colOff>
      <xdr:row>37</xdr:row>
      <xdr:rowOff>46143</xdr:rowOff>
    </xdr:to>
    <xdr:cxnSp macro="">
      <xdr:nvCxnSpPr>
        <xdr:cNvPr id="393" name="直線コネクタ 392"/>
        <xdr:cNvCxnSpPr/>
      </xdr:nvCxnSpPr>
      <xdr:spPr>
        <a:xfrm flipV="1">
          <a:off x="13512800" y="63777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90382</xdr:rowOff>
    </xdr:from>
    <xdr:to>
      <xdr:col>81</xdr:col>
      <xdr:colOff>95250</xdr:colOff>
      <xdr:row>37</xdr:row>
      <xdr:rowOff>20532</xdr:rowOff>
    </xdr:to>
    <xdr:sp macro="" textlink="">
      <xdr:nvSpPr>
        <xdr:cNvPr id="403" name="楕円 402"/>
        <xdr:cNvSpPr/>
      </xdr:nvSpPr>
      <xdr:spPr>
        <a:xfrm>
          <a:off x="169672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11659</xdr:rowOff>
    </xdr:from>
    <xdr:ext cx="762000" cy="259045"/>
    <xdr:sp macro="" textlink="">
      <xdr:nvSpPr>
        <xdr:cNvPr id="404" name="公債費負担の状況該当値テキスト"/>
        <xdr:cNvSpPr txBox="1"/>
      </xdr:nvSpPr>
      <xdr:spPr>
        <a:xfrm>
          <a:off x="17106900" y="618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114512</xdr:rowOff>
    </xdr:from>
    <xdr:to>
      <xdr:col>77</xdr:col>
      <xdr:colOff>95250</xdr:colOff>
      <xdr:row>37</xdr:row>
      <xdr:rowOff>44662</xdr:rowOff>
    </xdr:to>
    <xdr:sp macro="" textlink="">
      <xdr:nvSpPr>
        <xdr:cNvPr id="405" name="楕円 404"/>
        <xdr:cNvSpPr/>
      </xdr:nvSpPr>
      <xdr:spPr>
        <a:xfrm>
          <a:off x="16129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54839</xdr:rowOff>
    </xdr:from>
    <xdr:ext cx="736600" cy="259045"/>
    <xdr:sp macro="" textlink="">
      <xdr:nvSpPr>
        <xdr:cNvPr id="406" name="テキスト ボックス 405"/>
        <xdr:cNvSpPr txBox="1"/>
      </xdr:nvSpPr>
      <xdr:spPr>
        <a:xfrm>
          <a:off x="15798800" y="605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140653</xdr:rowOff>
    </xdr:from>
    <xdr:to>
      <xdr:col>73</xdr:col>
      <xdr:colOff>44450</xdr:colOff>
      <xdr:row>37</xdr:row>
      <xdr:rowOff>70803</xdr:rowOff>
    </xdr:to>
    <xdr:sp macro="" textlink="">
      <xdr:nvSpPr>
        <xdr:cNvPr id="407" name="楕円 406"/>
        <xdr:cNvSpPr/>
      </xdr:nvSpPr>
      <xdr:spPr>
        <a:xfrm>
          <a:off x="15240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80980</xdr:rowOff>
    </xdr:from>
    <xdr:ext cx="762000" cy="259045"/>
    <xdr:sp macro="" textlink="">
      <xdr:nvSpPr>
        <xdr:cNvPr id="408" name="テキスト ボックス 407"/>
        <xdr:cNvSpPr txBox="1"/>
      </xdr:nvSpPr>
      <xdr:spPr>
        <a:xfrm>
          <a:off x="14909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154728</xdr:rowOff>
    </xdr:from>
    <xdr:to>
      <xdr:col>68</xdr:col>
      <xdr:colOff>203200</xdr:colOff>
      <xdr:row>37</xdr:row>
      <xdr:rowOff>84878</xdr:rowOff>
    </xdr:to>
    <xdr:sp macro="" textlink="">
      <xdr:nvSpPr>
        <xdr:cNvPr id="409" name="楕円 408"/>
        <xdr:cNvSpPr/>
      </xdr:nvSpPr>
      <xdr:spPr>
        <a:xfrm>
          <a:off x="14351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410" name="テキスト ボックス 409"/>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411" name="楕円 410"/>
        <xdr:cNvSpPr/>
      </xdr:nvSpPr>
      <xdr:spPr>
        <a:xfrm>
          <a:off x="13462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412" name="テキスト ボックス 411"/>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繰上償還の実施や交付税措置率の高い地方債の活用により年々改善されてきていたが、普通交付税の合併算定替縮減による分母の減等により前年度よりも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今後、大型事業の実施による交付税措置率の低い地方債発行の増や基金取り崩しの増、普通交付税の減額による標準財政規模の減が見込まれるため、更に比率が上昇することが予想される。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積極的な繰上償還による地方債残高増額の抑制や職員数の削減による退職手当負担金の減額を図り、比率上昇の抑制に努める。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145034</xdr:rowOff>
    </xdr:from>
    <xdr:to>
      <xdr:col>81</xdr:col>
      <xdr:colOff>44450</xdr:colOff>
      <xdr:row>13</xdr:row>
      <xdr:rowOff>146068</xdr:rowOff>
    </xdr:to>
    <xdr:cxnSp macro="">
      <xdr:nvCxnSpPr>
        <xdr:cNvPr id="448" name="直線コネクタ 447"/>
        <xdr:cNvCxnSpPr/>
      </xdr:nvCxnSpPr>
      <xdr:spPr>
        <a:xfrm>
          <a:off x="16179800" y="2373884"/>
          <a:ext cx="8382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131245</xdr:rowOff>
    </xdr:from>
    <xdr:to>
      <xdr:col>77</xdr:col>
      <xdr:colOff>44450</xdr:colOff>
      <xdr:row>13</xdr:row>
      <xdr:rowOff>145034</xdr:rowOff>
    </xdr:to>
    <xdr:cxnSp macro="">
      <xdr:nvCxnSpPr>
        <xdr:cNvPr id="451" name="直線コネクタ 450"/>
        <xdr:cNvCxnSpPr/>
      </xdr:nvCxnSpPr>
      <xdr:spPr>
        <a:xfrm>
          <a:off x="15290800" y="236009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131245</xdr:rowOff>
    </xdr:from>
    <xdr:to>
      <xdr:col>72</xdr:col>
      <xdr:colOff>203200</xdr:colOff>
      <xdr:row>13</xdr:row>
      <xdr:rowOff>132969</xdr:rowOff>
    </xdr:to>
    <xdr:cxnSp macro="">
      <xdr:nvCxnSpPr>
        <xdr:cNvPr id="454" name="直線コネクタ 453"/>
        <xdr:cNvCxnSpPr/>
      </xdr:nvCxnSpPr>
      <xdr:spPr>
        <a:xfrm flipV="1">
          <a:off x="14401800" y="236009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132969</xdr:rowOff>
    </xdr:from>
    <xdr:to>
      <xdr:col>68</xdr:col>
      <xdr:colOff>152400</xdr:colOff>
      <xdr:row>13</xdr:row>
      <xdr:rowOff>161580</xdr:rowOff>
    </xdr:to>
    <xdr:cxnSp macro="">
      <xdr:nvCxnSpPr>
        <xdr:cNvPr id="457" name="直線コネクタ 456"/>
        <xdr:cNvCxnSpPr/>
      </xdr:nvCxnSpPr>
      <xdr:spPr>
        <a:xfrm flipV="1">
          <a:off x="13512800" y="2361819"/>
          <a:ext cx="889000" cy="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95268</xdr:rowOff>
    </xdr:from>
    <xdr:to>
      <xdr:col>81</xdr:col>
      <xdr:colOff>95250</xdr:colOff>
      <xdr:row>14</xdr:row>
      <xdr:rowOff>25418</xdr:rowOff>
    </xdr:to>
    <xdr:sp macro="" textlink="">
      <xdr:nvSpPr>
        <xdr:cNvPr id="467" name="楕円 466"/>
        <xdr:cNvSpPr/>
      </xdr:nvSpPr>
      <xdr:spPr>
        <a:xfrm>
          <a:off x="16967200" y="23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16545</xdr:rowOff>
    </xdr:from>
    <xdr:ext cx="762000" cy="259045"/>
    <xdr:sp macro="" textlink="">
      <xdr:nvSpPr>
        <xdr:cNvPr id="468" name="将来負担の状況該当値テキスト"/>
        <xdr:cNvSpPr txBox="1"/>
      </xdr:nvSpPr>
      <xdr:spPr>
        <a:xfrm>
          <a:off x="17106900" y="224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94234</xdr:rowOff>
    </xdr:from>
    <xdr:to>
      <xdr:col>77</xdr:col>
      <xdr:colOff>95250</xdr:colOff>
      <xdr:row>14</xdr:row>
      <xdr:rowOff>24384</xdr:rowOff>
    </xdr:to>
    <xdr:sp macro="" textlink="">
      <xdr:nvSpPr>
        <xdr:cNvPr id="469" name="楕円 468"/>
        <xdr:cNvSpPr/>
      </xdr:nvSpPr>
      <xdr:spPr>
        <a:xfrm>
          <a:off x="16129000" y="23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34561</xdr:rowOff>
    </xdr:from>
    <xdr:ext cx="736600" cy="259045"/>
    <xdr:sp macro="" textlink="">
      <xdr:nvSpPr>
        <xdr:cNvPr id="470" name="テキスト ボックス 469"/>
        <xdr:cNvSpPr txBox="1"/>
      </xdr:nvSpPr>
      <xdr:spPr>
        <a:xfrm>
          <a:off x="15798800" y="2091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80445</xdr:rowOff>
    </xdr:from>
    <xdr:to>
      <xdr:col>73</xdr:col>
      <xdr:colOff>44450</xdr:colOff>
      <xdr:row>14</xdr:row>
      <xdr:rowOff>10595</xdr:rowOff>
    </xdr:to>
    <xdr:sp macro="" textlink="">
      <xdr:nvSpPr>
        <xdr:cNvPr id="471" name="楕円 470"/>
        <xdr:cNvSpPr/>
      </xdr:nvSpPr>
      <xdr:spPr>
        <a:xfrm>
          <a:off x="15240000" y="23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20772</xdr:rowOff>
    </xdr:from>
    <xdr:ext cx="762000" cy="259045"/>
    <xdr:sp macro="" textlink="">
      <xdr:nvSpPr>
        <xdr:cNvPr id="472" name="テキスト ボックス 471"/>
        <xdr:cNvSpPr txBox="1"/>
      </xdr:nvSpPr>
      <xdr:spPr>
        <a:xfrm>
          <a:off x="14909800" y="207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82169</xdr:rowOff>
    </xdr:from>
    <xdr:to>
      <xdr:col>68</xdr:col>
      <xdr:colOff>203200</xdr:colOff>
      <xdr:row>14</xdr:row>
      <xdr:rowOff>12319</xdr:rowOff>
    </xdr:to>
    <xdr:sp macro="" textlink="">
      <xdr:nvSpPr>
        <xdr:cNvPr id="473" name="楕円 472"/>
        <xdr:cNvSpPr/>
      </xdr:nvSpPr>
      <xdr:spPr>
        <a:xfrm>
          <a:off x="14351000" y="23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22496</xdr:rowOff>
    </xdr:from>
    <xdr:ext cx="762000" cy="259045"/>
    <xdr:sp macro="" textlink="">
      <xdr:nvSpPr>
        <xdr:cNvPr id="474" name="テキスト ボックス 473"/>
        <xdr:cNvSpPr txBox="1"/>
      </xdr:nvSpPr>
      <xdr:spPr>
        <a:xfrm>
          <a:off x="14020800" y="207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110780</xdr:rowOff>
    </xdr:from>
    <xdr:to>
      <xdr:col>64</xdr:col>
      <xdr:colOff>152400</xdr:colOff>
      <xdr:row>14</xdr:row>
      <xdr:rowOff>40930</xdr:rowOff>
    </xdr:to>
    <xdr:sp macro="" textlink="">
      <xdr:nvSpPr>
        <xdr:cNvPr id="475" name="楕円 474"/>
        <xdr:cNvSpPr/>
      </xdr:nvSpPr>
      <xdr:spPr>
        <a:xfrm>
          <a:off x="13462000" y="23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51107</xdr:rowOff>
    </xdr:from>
    <xdr:ext cx="762000" cy="259045"/>
    <xdr:sp macro="" textlink="">
      <xdr:nvSpPr>
        <xdr:cNvPr id="476" name="テキスト ボックス 475"/>
        <xdr:cNvSpPr txBox="1"/>
      </xdr:nvSpPr>
      <xdr:spPr>
        <a:xfrm>
          <a:off x="13131800" y="210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31,005
30,770
707.42
32,497,322
31,208,277
695,475
17,034,385
44,196,437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人件費の経常収支比率は類似団体と同程度の比率で推移しているが、人口千人当たりの職員数は、類似団体平均</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人に対し本市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16.33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人と大きく上回っている。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施設の統廃合等による事務の効率化に努め、人件費の抑制を図る。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74422</xdr:rowOff>
    </xdr:to>
    <xdr:cxnSp macro="">
      <xdr:nvCxnSpPr>
        <xdr:cNvPr id="64" name="直線コネクタ 63"/>
        <xdr:cNvCxnSpPr/>
      </xdr:nvCxnSpPr>
      <xdr:spPr>
        <a:xfrm>
          <a:off x="3987800" y="64043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60706</xdr:rowOff>
    </xdr:to>
    <xdr:cxnSp macro="">
      <xdr:nvCxnSpPr>
        <xdr:cNvPr id="67" name="直線コネクタ 66"/>
        <xdr:cNvCxnSpPr/>
      </xdr:nvCxnSpPr>
      <xdr:spPr>
        <a:xfrm>
          <a:off x="3098800" y="6358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14986</xdr:rowOff>
    </xdr:to>
    <xdr:cxnSp macro="">
      <xdr:nvCxnSpPr>
        <xdr:cNvPr id="70" name="直線コネクタ 69"/>
        <xdr:cNvCxnSpPr/>
      </xdr:nvCxnSpPr>
      <xdr:spPr>
        <a:xfrm>
          <a:off x="2209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36</xdr:row>
      <xdr:rowOff>154432</xdr:rowOff>
    </xdr:to>
    <xdr:cxnSp macro="">
      <xdr:nvCxnSpPr>
        <xdr:cNvPr id="73" name="直線コネクタ 72"/>
        <xdr:cNvCxnSpPr/>
      </xdr:nvCxnSpPr>
      <xdr:spPr>
        <a:xfrm>
          <a:off x="1320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88" name="テキスト ボックス 87"/>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合併以降、物件費の削減にも努めてきたが、旅費、燃料費、ごみ収集に係る委託料、スクールバス運行委託料等、地理的要因により行政運営に係る物件費は、他の団体に比べどうしても割高となる。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普通交付税の減額等により経常一般財源が減少する中で、これまでと同様の行政運営では財政の硬直化は避けられない。</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平成２８年度に策定した公共施設等総合管理計画に基づき施設の統廃合等を計画的に進め、物件費の削減を図る。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18</xdr:row>
      <xdr:rowOff>137886</xdr:rowOff>
    </xdr:to>
    <xdr:cxnSp macro="">
      <xdr:nvCxnSpPr>
        <xdr:cNvPr id="127" name="直線コネクタ 126"/>
        <xdr:cNvCxnSpPr/>
      </xdr:nvCxnSpPr>
      <xdr:spPr>
        <a:xfrm>
          <a:off x="15671800" y="31804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94343</xdr:rowOff>
    </xdr:to>
    <xdr:cxnSp macro="">
      <xdr:nvCxnSpPr>
        <xdr:cNvPr id="130" name="直線コネクタ 129"/>
        <xdr:cNvCxnSpPr/>
      </xdr:nvCxnSpPr>
      <xdr:spPr>
        <a:xfrm>
          <a:off x="14782800" y="3082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167821</xdr:rowOff>
    </xdr:to>
    <xdr:cxnSp macro="">
      <xdr:nvCxnSpPr>
        <xdr:cNvPr id="133" name="直線コネクタ 132"/>
        <xdr:cNvCxnSpPr/>
      </xdr:nvCxnSpPr>
      <xdr:spPr>
        <a:xfrm>
          <a:off x="13893800" y="29845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69850</xdr:rowOff>
    </xdr:to>
    <xdr:cxnSp macro="">
      <xdr:nvCxnSpPr>
        <xdr:cNvPr id="136" name="直線コネクタ 135"/>
        <xdr:cNvCxnSpPr/>
      </xdr:nvCxnSpPr>
      <xdr:spPr>
        <a:xfrm>
          <a:off x="13004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6" name="楕円 145"/>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7"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48" name="楕円 147"/>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49" name="テキスト ボックス 148"/>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0" name="楕円 149"/>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1" name="テキスト ボックス 150"/>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3" name="テキスト ボックス 15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4" name="楕円 153"/>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5" name="テキスト ボックス 154"/>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扶助費に係る経常収支比率については、臨時福祉給付金の減により、平成</a:t>
          </a:r>
          <a:r>
            <a:rPr kumimoji="1" lang="en-US" altLang="ja-JP" sz="1100">
              <a:latin typeface="ＭＳ ゴシック" panose="020B0609070205080204" pitchFamily="49" charset="-128"/>
              <a:ea typeface="ＭＳ ゴシック" panose="020B0609070205080204" pitchFamily="49" charset="-128"/>
            </a:rPr>
            <a:t>29</a:t>
          </a:r>
          <a:r>
            <a:rPr kumimoji="1" lang="ja-JP" altLang="en-US" sz="1100">
              <a:latin typeface="ＭＳ ゴシック" panose="020B0609070205080204" pitchFamily="49" charset="-128"/>
              <a:ea typeface="ＭＳ ゴシック" panose="020B0609070205080204" pitchFamily="49" charset="-128"/>
            </a:rPr>
            <a:t>年度と比較し</a:t>
          </a:r>
          <a:r>
            <a:rPr kumimoji="1" lang="en-US" altLang="ja-JP" sz="1100">
              <a:latin typeface="ＭＳ ゴシック" panose="020B0609070205080204" pitchFamily="49" charset="-128"/>
              <a:ea typeface="ＭＳ ゴシック" panose="020B0609070205080204" pitchFamily="49" charset="-128"/>
            </a:rPr>
            <a:t>0.3</a:t>
          </a:r>
          <a:r>
            <a:rPr kumimoji="1" lang="ja-JP" altLang="en-US" sz="1100">
              <a:latin typeface="ＭＳ ゴシック" panose="020B0609070205080204" pitchFamily="49" charset="-128"/>
              <a:ea typeface="ＭＳ ゴシック" panose="020B0609070205080204" pitchFamily="49" charset="-128"/>
            </a:rPr>
            <a:t>ポイント減少し、</a:t>
          </a:r>
          <a:r>
            <a:rPr kumimoji="1" lang="en-US" altLang="ja-JP" sz="1100">
              <a:latin typeface="ＭＳ ゴシック" panose="020B0609070205080204" pitchFamily="49" charset="-128"/>
              <a:ea typeface="ＭＳ ゴシック" panose="020B0609070205080204" pitchFamily="49" charset="-128"/>
            </a:rPr>
            <a:t>5.9%</a:t>
          </a:r>
          <a:r>
            <a:rPr kumimoji="1" lang="ja-JP" altLang="en-US" sz="1100">
              <a:latin typeface="ＭＳ ゴシック" panose="020B0609070205080204" pitchFamily="49" charset="-128"/>
              <a:ea typeface="ＭＳ ゴシック" panose="020B0609070205080204" pitchFamily="49" charset="-128"/>
            </a:rPr>
            <a:t>となった。</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　類似団体内平均と比較しても、平成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年度において、</a:t>
          </a:r>
          <a:r>
            <a:rPr kumimoji="1" lang="en-US" altLang="ja-JP" sz="1100">
              <a:latin typeface="ＭＳ ゴシック" panose="020B0609070205080204" pitchFamily="49" charset="-128"/>
              <a:ea typeface="ＭＳ ゴシック" panose="020B0609070205080204" pitchFamily="49" charset="-128"/>
            </a:rPr>
            <a:t>3.2</a:t>
          </a:r>
          <a:r>
            <a:rPr kumimoji="1" lang="ja-JP" altLang="en-US" sz="1100">
              <a:latin typeface="ＭＳ ゴシック" panose="020B0609070205080204" pitchFamily="49" charset="-128"/>
              <a:ea typeface="ＭＳ ゴシック" panose="020B0609070205080204" pitchFamily="49" charset="-128"/>
            </a:rPr>
            <a:t>ポイント下回っているが、今後、子育て世帯への支援対策や経済的弱者への対策等により、扶助費の増加が見込まれているため、その動向を注視し、</a:t>
          </a:r>
          <a:r>
            <a:rPr kumimoji="1" lang="ja-JP" altLang="ja-JP" sz="1100" b="0" i="0" baseline="0">
              <a:solidFill>
                <a:schemeClr val="dk1"/>
              </a:solidFill>
              <a:effectLst/>
              <a:latin typeface="+mn-lt"/>
              <a:ea typeface="+mn-ea"/>
              <a:cs typeface="+mn-cs"/>
            </a:rPr>
            <a:t>雇用機会拡充支援等、雇用の場の拡大につながる事業を推進し、地域経済の活性化を図る。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54</xdr:row>
      <xdr:rowOff>116115</xdr:rowOff>
    </xdr:to>
    <xdr:cxnSp macro="">
      <xdr:nvCxnSpPr>
        <xdr:cNvPr id="190" name="直線コネクタ 189"/>
        <xdr:cNvCxnSpPr/>
      </xdr:nvCxnSpPr>
      <xdr:spPr>
        <a:xfrm flipV="1">
          <a:off x="3987800" y="93417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54</xdr:row>
      <xdr:rowOff>159657</xdr:rowOff>
    </xdr:to>
    <xdr:cxnSp macro="">
      <xdr:nvCxnSpPr>
        <xdr:cNvPr id="193" name="直線コネクタ 192"/>
        <xdr:cNvCxnSpPr/>
      </xdr:nvCxnSpPr>
      <xdr:spPr>
        <a:xfrm flipV="1">
          <a:off x="3098800" y="9374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54</xdr:row>
      <xdr:rowOff>159657</xdr:rowOff>
    </xdr:to>
    <xdr:cxnSp macro="">
      <xdr:nvCxnSpPr>
        <xdr:cNvPr id="196" name="直線コネクタ 195"/>
        <xdr:cNvCxnSpPr/>
      </xdr:nvCxnSpPr>
      <xdr:spPr>
        <a:xfrm>
          <a:off x="2209800" y="9396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137885</xdr:rowOff>
    </xdr:to>
    <xdr:cxnSp macro="">
      <xdr:nvCxnSpPr>
        <xdr:cNvPr id="199" name="直線コネクタ 198"/>
        <xdr:cNvCxnSpPr/>
      </xdr:nvCxnSpPr>
      <xdr:spPr>
        <a:xfrm>
          <a:off x="1320800" y="9341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32657</xdr:rowOff>
    </xdr:from>
    <xdr:to>
      <xdr:col>24</xdr:col>
      <xdr:colOff>76200</xdr:colOff>
      <xdr:row>54</xdr:row>
      <xdr:rowOff>134257</xdr:rowOff>
    </xdr:to>
    <xdr:sp macro="" textlink="">
      <xdr:nvSpPr>
        <xdr:cNvPr id="209" name="楕円 208"/>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49184</xdr:rowOff>
    </xdr:from>
    <xdr:ext cx="762000" cy="259045"/>
    <xdr:sp macro="" textlink="">
      <xdr:nvSpPr>
        <xdr:cNvPr id="210"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65315</xdr:rowOff>
    </xdr:from>
    <xdr:to>
      <xdr:col>20</xdr:col>
      <xdr:colOff>38100</xdr:colOff>
      <xdr:row>54</xdr:row>
      <xdr:rowOff>166915</xdr:rowOff>
    </xdr:to>
    <xdr:sp macro="" textlink="">
      <xdr:nvSpPr>
        <xdr:cNvPr id="211" name="楕円 210"/>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5642</xdr:rowOff>
    </xdr:from>
    <xdr:ext cx="736600" cy="259045"/>
    <xdr:sp macro="" textlink="">
      <xdr:nvSpPr>
        <xdr:cNvPr id="212" name="テキスト ボックス 211"/>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3" name="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4" name="テキスト ボックス 213"/>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5" name="楕円 214"/>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6" name="テキスト ボックス 215"/>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7" name="楕円 216"/>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8" name="テキスト ボックス 217"/>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その他の経常的な経費の主なものは、国民健康保険特別会計、後期高齢者医療特別会計、介護保険特別会計等に対する繰出金である。各特別会計においても安定的な財政運営に努め、普通会計の負担軽減を図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また、施設の老朽化により維持補修費が増加している。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平成２８年度に策定した公共施設等総合管理計画に基づき施設の統廃合等を計画的に進め、維持補修費の削減を図る。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95976</xdr:rowOff>
    </xdr:from>
    <xdr:to>
      <xdr:col>82</xdr:col>
      <xdr:colOff>107950</xdr:colOff>
      <xdr:row>53</xdr:row>
      <xdr:rowOff>102507</xdr:rowOff>
    </xdr:to>
    <xdr:cxnSp macro="">
      <xdr:nvCxnSpPr>
        <xdr:cNvPr id="253" name="直線コネクタ 252"/>
        <xdr:cNvCxnSpPr/>
      </xdr:nvCxnSpPr>
      <xdr:spPr>
        <a:xfrm>
          <a:off x="15671800" y="91828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95976</xdr:rowOff>
    </xdr:from>
    <xdr:to>
      <xdr:col>78</xdr:col>
      <xdr:colOff>69850</xdr:colOff>
      <xdr:row>54</xdr:row>
      <xdr:rowOff>9434</xdr:rowOff>
    </xdr:to>
    <xdr:cxnSp macro="">
      <xdr:nvCxnSpPr>
        <xdr:cNvPr id="256" name="直線コネクタ 255"/>
        <xdr:cNvCxnSpPr/>
      </xdr:nvCxnSpPr>
      <xdr:spPr>
        <a:xfrm flipV="1">
          <a:off x="14782800" y="918282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128633</xdr:rowOff>
    </xdr:from>
    <xdr:to>
      <xdr:col>73</xdr:col>
      <xdr:colOff>180975</xdr:colOff>
      <xdr:row>54</xdr:row>
      <xdr:rowOff>9434</xdr:rowOff>
    </xdr:to>
    <xdr:cxnSp macro="">
      <xdr:nvCxnSpPr>
        <xdr:cNvPr id="259" name="直線コネクタ 258"/>
        <xdr:cNvCxnSpPr/>
      </xdr:nvCxnSpPr>
      <xdr:spPr>
        <a:xfrm>
          <a:off x="13893800" y="92154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115570</xdr:rowOff>
    </xdr:from>
    <xdr:to>
      <xdr:col>69</xdr:col>
      <xdr:colOff>92075</xdr:colOff>
      <xdr:row>53</xdr:row>
      <xdr:rowOff>128633</xdr:rowOff>
    </xdr:to>
    <xdr:cxnSp macro="">
      <xdr:nvCxnSpPr>
        <xdr:cNvPr id="262" name="直線コネクタ 261"/>
        <xdr:cNvCxnSpPr/>
      </xdr:nvCxnSpPr>
      <xdr:spPr>
        <a:xfrm>
          <a:off x="13004800" y="92024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51707</xdr:rowOff>
    </xdr:from>
    <xdr:to>
      <xdr:col>82</xdr:col>
      <xdr:colOff>158750</xdr:colOff>
      <xdr:row>53</xdr:row>
      <xdr:rowOff>153307</xdr:rowOff>
    </xdr:to>
    <xdr:sp macro="" textlink="">
      <xdr:nvSpPr>
        <xdr:cNvPr id="272" name="楕円 271"/>
        <xdr:cNvSpPr/>
      </xdr:nvSpPr>
      <xdr:spPr>
        <a:xfrm>
          <a:off x="16459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131734</xdr:rowOff>
    </xdr:from>
    <xdr:ext cx="762000" cy="259045"/>
    <xdr:sp macro="" textlink="">
      <xdr:nvSpPr>
        <xdr:cNvPr id="273" name="その他該当値テキスト"/>
        <xdr:cNvSpPr txBox="1"/>
      </xdr:nvSpPr>
      <xdr:spPr>
        <a:xfrm>
          <a:off x="16598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45176</xdr:rowOff>
    </xdr:from>
    <xdr:to>
      <xdr:col>78</xdr:col>
      <xdr:colOff>120650</xdr:colOff>
      <xdr:row>53</xdr:row>
      <xdr:rowOff>146776</xdr:rowOff>
    </xdr:to>
    <xdr:sp macro="" textlink="">
      <xdr:nvSpPr>
        <xdr:cNvPr id="274" name="楕円 273"/>
        <xdr:cNvSpPr/>
      </xdr:nvSpPr>
      <xdr:spPr>
        <a:xfrm>
          <a:off x="15621000" y="913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156953</xdr:rowOff>
    </xdr:from>
    <xdr:ext cx="736600" cy="259045"/>
    <xdr:sp macro="" textlink="">
      <xdr:nvSpPr>
        <xdr:cNvPr id="275" name="テキスト ボックス 274"/>
        <xdr:cNvSpPr txBox="1"/>
      </xdr:nvSpPr>
      <xdr:spPr>
        <a:xfrm>
          <a:off x="15290800" y="8900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130084</xdr:rowOff>
    </xdr:from>
    <xdr:to>
      <xdr:col>74</xdr:col>
      <xdr:colOff>31750</xdr:colOff>
      <xdr:row>54</xdr:row>
      <xdr:rowOff>60234</xdr:rowOff>
    </xdr:to>
    <xdr:sp macro="" textlink="">
      <xdr:nvSpPr>
        <xdr:cNvPr id="276" name="楕円 275"/>
        <xdr:cNvSpPr/>
      </xdr:nvSpPr>
      <xdr:spPr>
        <a:xfrm>
          <a:off x="14732000" y="92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70411</xdr:rowOff>
    </xdr:from>
    <xdr:ext cx="762000" cy="259045"/>
    <xdr:sp macro="" textlink="">
      <xdr:nvSpPr>
        <xdr:cNvPr id="277" name="テキスト ボックス 276"/>
        <xdr:cNvSpPr txBox="1"/>
      </xdr:nvSpPr>
      <xdr:spPr>
        <a:xfrm>
          <a:off x="14401800" y="898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77833</xdr:rowOff>
    </xdr:from>
    <xdr:to>
      <xdr:col>69</xdr:col>
      <xdr:colOff>142875</xdr:colOff>
      <xdr:row>54</xdr:row>
      <xdr:rowOff>7983</xdr:rowOff>
    </xdr:to>
    <xdr:sp macro="" textlink="">
      <xdr:nvSpPr>
        <xdr:cNvPr id="278" name="楕円 277"/>
        <xdr:cNvSpPr/>
      </xdr:nvSpPr>
      <xdr:spPr>
        <a:xfrm>
          <a:off x="13843000" y="916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18160</xdr:rowOff>
    </xdr:from>
    <xdr:ext cx="762000" cy="259045"/>
    <xdr:sp macro="" textlink="">
      <xdr:nvSpPr>
        <xdr:cNvPr id="279" name="テキスト ボックス 278"/>
        <xdr:cNvSpPr txBox="1"/>
      </xdr:nvSpPr>
      <xdr:spPr>
        <a:xfrm>
          <a:off x="13512800" y="893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64770</xdr:rowOff>
    </xdr:from>
    <xdr:to>
      <xdr:col>65</xdr:col>
      <xdr:colOff>53975</xdr:colOff>
      <xdr:row>53</xdr:row>
      <xdr:rowOff>166370</xdr:rowOff>
    </xdr:to>
    <xdr:sp macro="" textlink="">
      <xdr:nvSpPr>
        <xdr:cNvPr id="280" name="楕円 279"/>
        <xdr:cNvSpPr/>
      </xdr:nvSpPr>
      <xdr:spPr>
        <a:xfrm>
          <a:off x="12954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5097</xdr:rowOff>
    </xdr:from>
    <xdr:ext cx="762000" cy="259045"/>
    <xdr:sp macro="" textlink="">
      <xdr:nvSpPr>
        <xdr:cNvPr id="281" name="テキスト ボックス 280"/>
        <xdr:cNvSpPr txBox="1"/>
      </xdr:nvSpPr>
      <xdr:spPr>
        <a:xfrm>
          <a:off x="12623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合併以降、補助団体等への補助金の見直しを行ってきた結果、類似団体平均を下回っているが、普通交付税の減額等により前年度に比べて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今後も可能な限り補助金の見直しを行い抑制に努める。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88138</xdr:rowOff>
    </xdr:to>
    <xdr:cxnSp macro="">
      <xdr:nvCxnSpPr>
        <xdr:cNvPr id="311" name="直線コネクタ 310"/>
        <xdr:cNvCxnSpPr/>
      </xdr:nvCxnSpPr>
      <xdr:spPr>
        <a:xfrm>
          <a:off x="15671800" y="60477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46990</xdr:rowOff>
    </xdr:to>
    <xdr:cxnSp macro="">
      <xdr:nvCxnSpPr>
        <xdr:cNvPr id="314" name="直線コネクタ 313"/>
        <xdr:cNvCxnSpPr/>
      </xdr:nvCxnSpPr>
      <xdr:spPr>
        <a:xfrm>
          <a:off x="14782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1270</xdr:rowOff>
    </xdr:to>
    <xdr:cxnSp macro="">
      <xdr:nvCxnSpPr>
        <xdr:cNvPr id="317" name="直線コネクタ 316"/>
        <xdr:cNvCxnSpPr/>
      </xdr:nvCxnSpPr>
      <xdr:spPr>
        <a:xfrm>
          <a:off x="13893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140716</xdr:rowOff>
    </xdr:from>
    <xdr:to>
      <xdr:col>69</xdr:col>
      <xdr:colOff>92075</xdr:colOff>
      <xdr:row>34</xdr:row>
      <xdr:rowOff>149860</xdr:rowOff>
    </xdr:to>
    <xdr:cxnSp macro="">
      <xdr:nvCxnSpPr>
        <xdr:cNvPr id="320" name="直線コネクタ 319"/>
        <xdr:cNvCxnSpPr/>
      </xdr:nvCxnSpPr>
      <xdr:spPr>
        <a:xfrm>
          <a:off x="13004800" y="5970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30" name="楕円 329"/>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31" name="補助費等該当値テキスト"/>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2" name="楕円 331"/>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3" name="テキスト ボックス 332"/>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4" name="楕円 333"/>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5" name="テキスト ボックス 334"/>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6" name="楕円 335"/>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7" name="テキスト ボックス 336"/>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macro="" textlink="">
      <xdr:nvSpPr>
        <xdr:cNvPr id="338" name="楕円 337"/>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macro="" textlink="">
      <xdr:nvSpPr>
        <xdr:cNvPr id="339" name="テキスト ボックス 338"/>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これまでの繰上償還実施等により改善されているが、人口１人当たりの公債費は、類似団体平均</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69,834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千円、本市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142,015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千円と類似団体平均額の約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倍となっている。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今後、近年の大型事業（対馬病院建設負担金等）に係る地方債の元金償還開始等により公債費の増額が見込まれるため、積極的な繰上償還を実施するとともに起債の抑制を図り、公債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121285</xdr:rowOff>
    </xdr:from>
    <xdr:to>
      <xdr:col>24</xdr:col>
      <xdr:colOff>25400</xdr:colOff>
      <xdr:row>75</xdr:row>
      <xdr:rowOff>123190</xdr:rowOff>
    </xdr:to>
    <xdr:cxnSp macro="">
      <xdr:nvCxnSpPr>
        <xdr:cNvPr id="371" name="直線コネクタ 370"/>
        <xdr:cNvCxnSpPr/>
      </xdr:nvCxnSpPr>
      <xdr:spPr>
        <a:xfrm flipV="1">
          <a:off x="3987800" y="129800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159386</xdr:rowOff>
    </xdr:to>
    <xdr:cxnSp macro="">
      <xdr:nvCxnSpPr>
        <xdr:cNvPr id="374" name="直線コネクタ 373"/>
        <xdr:cNvCxnSpPr/>
      </xdr:nvCxnSpPr>
      <xdr:spPr>
        <a:xfrm flipV="1">
          <a:off x="3098800" y="12981940"/>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159386</xdr:rowOff>
    </xdr:from>
    <xdr:to>
      <xdr:col>15</xdr:col>
      <xdr:colOff>98425</xdr:colOff>
      <xdr:row>75</xdr:row>
      <xdr:rowOff>170814</xdr:rowOff>
    </xdr:to>
    <xdr:cxnSp macro="">
      <xdr:nvCxnSpPr>
        <xdr:cNvPr id="377" name="直線コネクタ 376"/>
        <xdr:cNvCxnSpPr/>
      </xdr:nvCxnSpPr>
      <xdr:spPr>
        <a:xfrm flipV="1">
          <a:off x="2209800" y="130181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170814</xdr:rowOff>
    </xdr:from>
    <xdr:to>
      <xdr:col>11</xdr:col>
      <xdr:colOff>9525</xdr:colOff>
      <xdr:row>76</xdr:row>
      <xdr:rowOff>24130</xdr:rowOff>
    </xdr:to>
    <xdr:cxnSp macro="">
      <xdr:nvCxnSpPr>
        <xdr:cNvPr id="380" name="直線コネクタ 379"/>
        <xdr:cNvCxnSpPr/>
      </xdr:nvCxnSpPr>
      <xdr:spPr>
        <a:xfrm flipV="1">
          <a:off x="1320800" y="130295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70485</xdr:rowOff>
    </xdr:from>
    <xdr:to>
      <xdr:col>24</xdr:col>
      <xdr:colOff>76200</xdr:colOff>
      <xdr:row>76</xdr:row>
      <xdr:rowOff>636</xdr:rowOff>
    </xdr:to>
    <xdr:sp macro="" textlink="">
      <xdr:nvSpPr>
        <xdr:cNvPr id="390" name="楕円 389"/>
        <xdr:cNvSpPr/>
      </xdr:nvSpPr>
      <xdr:spPr>
        <a:xfrm>
          <a:off x="47752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42562</xdr:rowOff>
    </xdr:from>
    <xdr:ext cx="762000" cy="259045"/>
    <xdr:sp macro="" textlink="">
      <xdr:nvSpPr>
        <xdr:cNvPr id="391" name="公債費該当値テキスト"/>
        <xdr:cNvSpPr txBox="1"/>
      </xdr:nvSpPr>
      <xdr:spPr>
        <a:xfrm>
          <a:off x="49149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2" name="楕円 391"/>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158766</xdr:rowOff>
    </xdr:from>
    <xdr:ext cx="736600" cy="259045"/>
    <xdr:sp macro="" textlink="">
      <xdr:nvSpPr>
        <xdr:cNvPr id="393" name="テキスト ボックス 392"/>
        <xdr:cNvSpPr txBox="1"/>
      </xdr:nvSpPr>
      <xdr:spPr>
        <a:xfrm>
          <a:off x="3606800" y="13017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108585</xdr:rowOff>
    </xdr:from>
    <xdr:to>
      <xdr:col>15</xdr:col>
      <xdr:colOff>149225</xdr:colOff>
      <xdr:row>76</xdr:row>
      <xdr:rowOff>38736</xdr:rowOff>
    </xdr:to>
    <xdr:sp macro="" textlink="">
      <xdr:nvSpPr>
        <xdr:cNvPr id="394" name="楕円 393"/>
        <xdr:cNvSpPr/>
      </xdr:nvSpPr>
      <xdr:spPr>
        <a:xfrm>
          <a:off x="3048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23513</xdr:rowOff>
    </xdr:from>
    <xdr:ext cx="762000" cy="259045"/>
    <xdr:sp macro="" textlink="">
      <xdr:nvSpPr>
        <xdr:cNvPr id="395" name="テキスト ボックス 394"/>
        <xdr:cNvSpPr txBox="1"/>
      </xdr:nvSpPr>
      <xdr:spPr>
        <a:xfrm>
          <a:off x="2717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120015</xdr:rowOff>
    </xdr:from>
    <xdr:to>
      <xdr:col>11</xdr:col>
      <xdr:colOff>60325</xdr:colOff>
      <xdr:row>76</xdr:row>
      <xdr:rowOff>50164</xdr:rowOff>
    </xdr:to>
    <xdr:sp macro="" textlink="">
      <xdr:nvSpPr>
        <xdr:cNvPr id="396" name="楕円 395"/>
        <xdr:cNvSpPr/>
      </xdr:nvSpPr>
      <xdr:spPr>
        <a:xfrm>
          <a:off x="2159000" y="12978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34941</xdr:rowOff>
    </xdr:from>
    <xdr:ext cx="762000" cy="259045"/>
    <xdr:sp macro="" textlink="">
      <xdr:nvSpPr>
        <xdr:cNvPr id="397" name="テキスト ボックス 396"/>
        <xdr:cNvSpPr txBox="1"/>
      </xdr:nvSpPr>
      <xdr:spPr>
        <a:xfrm>
          <a:off x="1828800" y="1306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98" name="楕円 397"/>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59707</xdr:rowOff>
    </xdr:from>
    <xdr:ext cx="762000" cy="259045"/>
    <xdr:sp macro="" textlink="">
      <xdr:nvSpPr>
        <xdr:cNvPr id="399" name="テキスト ボックス 398"/>
        <xdr:cNvSpPr txBox="1"/>
      </xdr:nvSpPr>
      <xdr:spPr>
        <a:xfrm>
          <a:off x="939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他団体に比べ公債費の比率が大きな分、他の経費を抑制することにより類似団体平均を大きく下回っているが、平成２６年度からの普通交付税合併算定替えの縮減による経常一般財源の減により上昇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公債費の抑制に努めるとともに、効率のいい行政運営を目指す。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58420</xdr:rowOff>
    </xdr:from>
    <xdr:to>
      <xdr:col>82</xdr:col>
      <xdr:colOff>107950</xdr:colOff>
      <xdr:row>75</xdr:row>
      <xdr:rowOff>111760</xdr:rowOff>
    </xdr:to>
    <xdr:cxnSp macro="">
      <xdr:nvCxnSpPr>
        <xdr:cNvPr id="432" name="直線コネクタ 431"/>
        <xdr:cNvCxnSpPr/>
      </xdr:nvCxnSpPr>
      <xdr:spPr>
        <a:xfrm>
          <a:off x="15671800" y="129171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xdr:rowOff>
    </xdr:from>
    <xdr:to>
      <xdr:col>78</xdr:col>
      <xdr:colOff>69850</xdr:colOff>
      <xdr:row>75</xdr:row>
      <xdr:rowOff>58420</xdr:rowOff>
    </xdr:to>
    <xdr:cxnSp macro="">
      <xdr:nvCxnSpPr>
        <xdr:cNvPr id="435" name="直線コネクタ 434"/>
        <xdr:cNvCxnSpPr/>
      </xdr:nvCxnSpPr>
      <xdr:spPr>
        <a:xfrm>
          <a:off x="14782800" y="12871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66040</xdr:rowOff>
    </xdr:from>
    <xdr:to>
      <xdr:col>73</xdr:col>
      <xdr:colOff>180975</xdr:colOff>
      <xdr:row>75</xdr:row>
      <xdr:rowOff>12700</xdr:rowOff>
    </xdr:to>
    <xdr:cxnSp macro="">
      <xdr:nvCxnSpPr>
        <xdr:cNvPr id="438" name="直線コネクタ 437"/>
        <xdr:cNvCxnSpPr/>
      </xdr:nvCxnSpPr>
      <xdr:spPr>
        <a:xfrm>
          <a:off x="13893800" y="1275334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16510</xdr:rowOff>
    </xdr:from>
    <xdr:to>
      <xdr:col>69</xdr:col>
      <xdr:colOff>92075</xdr:colOff>
      <xdr:row>74</xdr:row>
      <xdr:rowOff>66040</xdr:rowOff>
    </xdr:to>
    <xdr:cxnSp macro="">
      <xdr:nvCxnSpPr>
        <xdr:cNvPr id="441" name="直線コネクタ 440"/>
        <xdr:cNvCxnSpPr/>
      </xdr:nvCxnSpPr>
      <xdr:spPr>
        <a:xfrm>
          <a:off x="13004800" y="127038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60960</xdr:rowOff>
    </xdr:from>
    <xdr:to>
      <xdr:col>82</xdr:col>
      <xdr:colOff>158750</xdr:colOff>
      <xdr:row>75</xdr:row>
      <xdr:rowOff>162561</xdr:rowOff>
    </xdr:to>
    <xdr:sp macro="" textlink="">
      <xdr:nvSpPr>
        <xdr:cNvPr id="451" name="楕円 450"/>
        <xdr:cNvSpPr/>
      </xdr:nvSpPr>
      <xdr:spPr>
        <a:xfrm>
          <a:off x="16459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77487</xdr:rowOff>
    </xdr:from>
    <xdr:ext cx="762000" cy="259045"/>
    <xdr:sp macro="" textlink="">
      <xdr:nvSpPr>
        <xdr:cNvPr id="452" name="公債費以外該当値テキスト"/>
        <xdr:cNvSpPr txBox="1"/>
      </xdr:nvSpPr>
      <xdr:spPr>
        <a:xfrm>
          <a:off x="165989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xdr:rowOff>
    </xdr:from>
    <xdr:to>
      <xdr:col>78</xdr:col>
      <xdr:colOff>120650</xdr:colOff>
      <xdr:row>75</xdr:row>
      <xdr:rowOff>109220</xdr:rowOff>
    </xdr:to>
    <xdr:sp macro="" textlink="">
      <xdr:nvSpPr>
        <xdr:cNvPr id="453" name="楕円 452"/>
        <xdr:cNvSpPr/>
      </xdr:nvSpPr>
      <xdr:spPr>
        <a:xfrm>
          <a:off x="15621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119397</xdr:rowOff>
    </xdr:from>
    <xdr:ext cx="736600" cy="259045"/>
    <xdr:sp macro="" textlink="">
      <xdr:nvSpPr>
        <xdr:cNvPr id="454" name="テキスト ボックス 453"/>
        <xdr:cNvSpPr txBox="1"/>
      </xdr:nvSpPr>
      <xdr:spPr>
        <a:xfrm>
          <a:off x="15290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133350</xdr:rowOff>
    </xdr:from>
    <xdr:to>
      <xdr:col>74</xdr:col>
      <xdr:colOff>31750</xdr:colOff>
      <xdr:row>75</xdr:row>
      <xdr:rowOff>63500</xdr:rowOff>
    </xdr:to>
    <xdr:sp macro="" textlink="">
      <xdr:nvSpPr>
        <xdr:cNvPr id="455" name="楕円 454"/>
        <xdr:cNvSpPr/>
      </xdr:nvSpPr>
      <xdr:spPr>
        <a:xfrm>
          <a:off x="14732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73677</xdr:rowOff>
    </xdr:from>
    <xdr:ext cx="762000" cy="259045"/>
    <xdr:sp macro="" textlink="">
      <xdr:nvSpPr>
        <xdr:cNvPr id="456" name="テキスト ボックス 455"/>
        <xdr:cNvSpPr txBox="1"/>
      </xdr:nvSpPr>
      <xdr:spPr>
        <a:xfrm>
          <a:off x="14401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xdr:rowOff>
    </xdr:from>
    <xdr:to>
      <xdr:col>69</xdr:col>
      <xdr:colOff>142875</xdr:colOff>
      <xdr:row>74</xdr:row>
      <xdr:rowOff>116840</xdr:rowOff>
    </xdr:to>
    <xdr:sp macro="" textlink="">
      <xdr:nvSpPr>
        <xdr:cNvPr id="457" name="楕円 456"/>
        <xdr:cNvSpPr/>
      </xdr:nvSpPr>
      <xdr:spPr>
        <a:xfrm>
          <a:off x="13843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127017</xdr:rowOff>
    </xdr:from>
    <xdr:ext cx="762000" cy="259045"/>
    <xdr:sp macro="" textlink="">
      <xdr:nvSpPr>
        <xdr:cNvPr id="458" name="テキスト ボックス 457"/>
        <xdr:cNvSpPr txBox="1"/>
      </xdr:nvSpPr>
      <xdr:spPr>
        <a:xfrm>
          <a:off x="13512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137160</xdr:rowOff>
    </xdr:from>
    <xdr:to>
      <xdr:col>65</xdr:col>
      <xdr:colOff>53975</xdr:colOff>
      <xdr:row>74</xdr:row>
      <xdr:rowOff>67310</xdr:rowOff>
    </xdr:to>
    <xdr:sp macro="" textlink="">
      <xdr:nvSpPr>
        <xdr:cNvPr id="459" name="楕円 458"/>
        <xdr:cNvSpPr/>
      </xdr:nvSpPr>
      <xdr:spPr>
        <a:xfrm>
          <a:off x="129540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77487</xdr:rowOff>
    </xdr:from>
    <xdr:ext cx="762000" cy="259045"/>
    <xdr:sp macro="" textlink="">
      <xdr:nvSpPr>
        <xdr:cNvPr id="460" name="テキスト ボックス 459"/>
        <xdr:cNvSpPr txBox="1"/>
      </xdr:nvSpPr>
      <xdr:spPr>
        <a:xfrm>
          <a:off x="12623800" y="124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139014</xdr:rowOff>
    </xdr:from>
    <xdr:to>
      <xdr:col>29</xdr:col>
      <xdr:colOff>127000</xdr:colOff>
      <xdr:row>13</xdr:row>
      <xdr:rowOff>171183</xdr:rowOff>
    </xdr:to>
    <xdr:cxnSp macro="">
      <xdr:nvCxnSpPr>
        <xdr:cNvPr id="50" name="直線コネクタ 49"/>
        <xdr:cNvCxnSpPr/>
      </xdr:nvCxnSpPr>
      <xdr:spPr bwMode="auto">
        <a:xfrm>
          <a:off x="5003800" y="2415489"/>
          <a:ext cx="647700" cy="32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139014</xdr:rowOff>
    </xdr:from>
    <xdr:to>
      <xdr:col>26</xdr:col>
      <xdr:colOff>50800</xdr:colOff>
      <xdr:row>14</xdr:row>
      <xdr:rowOff>23470</xdr:rowOff>
    </xdr:to>
    <xdr:cxnSp macro="">
      <xdr:nvCxnSpPr>
        <xdr:cNvPr id="53" name="直線コネクタ 52"/>
        <xdr:cNvCxnSpPr/>
      </xdr:nvCxnSpPr>
      <xdr:spPr bwMode="auto">
        <a:xfrm flipV="1">
          <a:off x="4305300" y="2415489"/>
          <a:ext cx="698500" cy="5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155524</xdr:rowOff>
    </xdr:from>
    <xdr:to>
      <xdr:col>22</xdr:col>
      <xdr:colOff>114300</xdr:colOff>
      <xdr:row>14</xdr:row>
      <xdr:rowOff>23470</xdr:rowOff>
    </xdr:to>
    <xdr:cxnSp macro="">
      <xdr:nvCxnSpPr>
        <xdr:cNvPr id="56" name="直線コネクタ 55"/>
        <xdr:cNvCxnSpPr/>
      </xdr:nvCxnSpPr>
      <xdr:spPr bwMode="auto">
        <a:xfrm>
          <a:off x="3606800" y="2431999"/>
          <a:ext cx="698500" cy="39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155524</xdr:rowOff>
    </xdr:from>
    <xdr:to>
      <xdr:col>18</xdr:col>
      <xdr:colOff>177800</xdr:colOff>
      <xdr:row>14</xdr:row>
      <xdr:rowOff>38214</xdr:rowOff>
    </xdr:to>
    <xdr:cxnSp macro="">
      <xdr:nvCxnSpPr>
        <xdr:cNvPr id="59" name="直線コネクタ 58"/>
        <xdr:cNvCxnSpPr/>
      </xdr:nvCxnSpPr>
      <xdr:spPr bwMode="auto">
        <a:xfrm flipV="1">
          <a:off x="2908300" y="2431999"/>
          <a:ext cx="698500" cy="54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120383</xdr:rowOff>
    </xdr:from>
    <xdr:to>
      <xdr:col>29</xdr:col>
      <xdr:colOff>177800</xdr:colOff>
      <xdr:row>14</xdr:row>
      <xdr:rowOff>50533</xdr:rowOff>
    </xdr:to>
    <xdr:sp macro="" textlink="">
      <xdr:nvSpPr>
        <xdr:cNvPr id="69" name="楕円 68"/>
        <xdr:cNvSpPr/>
      </xdr:nvSpPr>
      <xdr:spPr bwMode="auto">
        <a:xfrm>
          <a:off x="5600700" y="2396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136910</xdr:rowOff>
    </xdr:from>
    <xdr:ext cx="762000" cy="259045"/>
    <xdr:sp macro="" textlink="">
      <xdr:nvSpPr>
        <xdr:cNvPr id="70" name="人口1人当たり決算額の推移該当値テキスト130"/>
        <xdr:cNvSpPr txBox="1"/>
      </xdr:nvSpPr>
      <xdr:spPr>
        <a:xfrm>
          <a:off x="5740400" y="22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88214</xdr:rowOff>
    </xdr:from>
    <xdr:to>
      <xdr:col>26</xdr:col>
      <xdr:colOff>101600</xdr:colOff>
      <xdr:row>14</xdr:row>
      <xdr:rowOff>18364</xdr:rowOff>
    </xdr:to>
    <xdr:sp macro="" textlink="">
      <xdr:nvSpPr>
        <xdr:cNvPr id="71" name="楕円 70"/>
        <xdr:cNvSpPr/>
      </xdr:nvSpPr>
      <xdr:spPr bwMode="auto">
        <a:xfrm>
          <a:off x="4953000" y="236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28541</xdr:rowOff>
    </xdr:from>
    <xdr:ext cx="736600" cy="259045"/>
    <xdr:sp macro="" textlink="">
      <xdr:nvSpPr>
        <xdr:cNvPr id="72" name="テキスト ボックス 71"/>
        <xdr:cNvSpPr txBox="1"/>
      </xdr:nvSpPr>
      <xdr:spPr>
        <a:xfrm>
          <a:off x="4622800" y="2133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144120</xdr:rowOff>
    </xdr:from>
    <xdr:to>
      <xdr:col>22</xdr:col>
      <xdr:colOff>165100</xdr:colOff>
      <xdr:row>14</xdr:row>
      <xdr:rowOff>74270</xdr:rowOff>
    </xdr:to>
    <xdr:sp macro="" textlink="">
      <xdr:nvSpPr>
        <xdr:cNvPr id="73" name="楕円 72"/>
        <xdr:cNvSpPr/>
      </xdr:nvSpPr>
      <xdr:spPr bwMode="auto">
        <a:xfrm>
          <a:off x="4254500" y="2420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84447</xdr:rowOff>
    </xdr:from>
    <xdr:ext cx="762000" cy="259045"/>
    <xdr:sp macro="" textlink="">
      <xdr:nvSpPr>
        <xdr:cNvPr id="74" name="テキスト ボックス 73"/>
        <xdr:cNvSpPr txBox="1"/>
      </xdr:nvSpPr>
      <xdr:spPr>
        <a:xfrm>
          <a:off x="3924300" y="218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104724</xdr:rowOff>
    </xdr:from>
    <xdr:to>
      <xdr:col>19</xdr:col>
      <xdr:colOff>38100</xdr:colOff>
      <xdr:row>14</xdr:row>
      <xdr:rowOff>34874</xdr:rowOff>
    </xdr:to>
    <xdr:sp macro="" textlink="">
      <xdr:nvSpPr>
        <xdr:cNvPr id="75" name="楕円 74"/>
        <xdr:cNvSpPr/>
      </xdr:nvSpPr>
      <xdr:spPr bwMode="auto">
        <a:xfrm>
          <a:off x="3556000" y="238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45051</xdr:rowOff>
    </xdr:from>
    <xdr:ext cx="762000" cy="259045"/>
    <xdr:sp macro="" textlink="">
      <xdr:nvSpPr>
        <xdr:cNvPr id="76" name="テキスト ボックス 75"/>
        <xdr:cNvSpPr txBox="1"/>
      </xdr:nvSpPr>
      <xdr:spPr>
        <a:xfrm>
          <a:off x="3225800" y="215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158864</xdr:rowOff>
    </xdr:from>
    <xdr:to>
      <xdr:col>15</xdr:col>
      <xdr:colOff>101600</xdr:colOff>
      <xdr:row>14</xdr:row>
      <xdr:rowOff>89014</xdr:rowOff>
    </xdr:to>
    <xdr:sp macro="" textlink="">
      <xdr:nvSpPr>
        <xdr:cNvPr id="77" name="楕円 76"/>
        <xdr:cNvSpPr/>
      </xdr:nvSpPr>
      <xdr:spPr bwMode="auto">
        <a:xfrm>
          <a:off x="2857500" y="2435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99191</xdr:rowOff>
    </xdr:from>
    <xdr:ext cx="762000" cy="259045"/>
    <xdr:sp macro="" textlink="">
      <xdr:nvSpPr>
        <xdr:cNvPr id="78" name="テキスト ボックス 77"/>
        <xdr:cNvSpPr txBox="1"/>
      </xdr:nvSpPr>
      <xdr:spPr>
        <a:xfrm>
          <a:off x="2527300" y="220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338379</xdr:rowOff>
    </xdr:from>
    <xdr:to>
      <xdr:col>29</xdr:col>
      <xdr:colOff>127000</xdr:colOff>
      <xdr:row>37</xdr:row>
      <xdr:rowOff>339872</xdr:rowOff>
    </xdr:to>
    <xdr:cxnSp macro="">
      <xdr:nvCxnSpPr>
        <xdr:cNvPr id="112" name="直線コネクタ 111"/>
        <xdr:cNvCxnSpPr/>
      </xdr:nvCxnSpPr>
      <xdr:spPr bwMode="auto">
        <a:xfrm flipV="1">
          <a:off x="5003800" y="7463079"/>
          <a:ext cx="647700" cy="1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285690</xdr:rowOff>
    </xdr:from>
    <xdr:to>
      <xdr:col>26</xdr:col>
      <xdr:colOff>50800</xdr:colOff>
      <xdr:row>37</xdr:row>
      <xdr:rowOff>339872</xdr:rowOff>
    </xdr:to>
    <xdr:cxnSp macro="">
      <xdr:nvCxnSpPr>
        <xdr:cNvPr id="115" name="直線コネクタ 114"/>
        <xdr:cNvCxnSpPr/>
      </xdr:nvCxnSpPr>
      <xdr:spPr bwMode="auto">
        <a:xfrm>
          <a:off x="4305300" y="7410390"/>
          <a:ext cx="698500" cy="54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274691</xdr:rowOff>
    </xdr:from>
    <xdr:to>
      <xdr:col>22</xdr:col>
      <xdr:colOff>114300</xdr:colOff>
      <xdr:row>37</xdr:row>
      <xdr:rowOff>285690</xdr:rowOff>
    </xdr:to>
    <xdr:cxnSp macro="">
      <xdr:nvCxnSpPr>
        <xdr:cNvPr id="118" name="直線コネクタ 117"/>
        <xdr:cNvCxnSpPr/>
      </xdr:nvCxnSpPr>
      <xdr:spPr bwMode="auto">
        <a:xfrm>
          <a:off x="3606800" y="7399391"/>
          <a:ext cx="698500" cy="1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264560</xdr:rowOff>
    </xdr:from>
    <xdr:to>
      <xdr:col>18</xdr:col>
      <xdr:colOff>177800</xdr:colOff>
      <xdr:row>37</xdr:row>
      <xdr:rowOff>274691</xdr:rowOff>
    </xdr:to>
    <xdr:cxnSp macro="">
      <xdr:nvCxnSpPr>
        <xdr:cNvPr id="121" name="直線コネクタ 120"/>
        <xdr:cNvCxnSpPr/>
      </xdr:nvCxnSpPr>
      <xdr:spPr bwMode="auto">
        <a:xfrm>
          <a:off x="2908300" y="7389260"/>
          <a:ext cx="698500" cy="10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287579</xdr:rowOff>
    </xdr:from>
    <xdr:to>
      <xdr:col>29</xdr:col>
      <xdr:colOff>177800</xdr:colOff>
      <xdr:row>38</xdr:row>
      <xdr:rowOff>46279</xdr:rowOff>
    </xdr:to>
    <xdr:sp macro="" textlink="">
      <xdr:nvSpPr>
        <xdr:cNvPr id="131" name="楕円 130"/>
        <xdr:cNvSpPr/>
      </xdr:nvSpPr>
      <xdr:spPr bwMode="auto">
        <a:xfrm>
          <a:off x="5600700" y="741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289072</xdr:rowOff>
    </xdr:from>
    <xdr:to>
      <xdr:col>26</xdr:col>
      <xdr:colOff>101600</xdr:colOff>
      <xdr:row>38</xdr:row>
      <xdr:rowOff>47772</xdr:rowOff>
    </xdr:to>
    <xdr:sp macro="" textlink="">
      <xdr:nvSpPr>
        <xdr:cNvPr id="133" name="楕円 132"/>
        <xdr:cNvSpPr/>
      </xdr:nvSpPr>
      <xdr:spPr bwMode="auto">
        <a:xfrm>
          <a:off x="4953000" y="7413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32549</xdr:rowOff>
    </xdr:from>
    <xdr:ext cx="736600" cy="259045"/>
    <xdr:sp macro="" textlink="">
      <xdr:nvSpPr>
        <xdr:cNvPr id="134" name="テキスト ボックス 133"/>
        <xdr:cNvSpPr txBox="1"/>
      </xdr:nvSpPr>
      <xdr:spPr>
        <a:xfrm>
          <a:off x="4622800" y="750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234890</xdr:rowOff>
    </xdr:from>
    <xdr:to>
      <xdr:col>22</xdr:col>
      <xdr:colOff>165100</xdr:colOff>
      <xdr:row>37</xdr:row>
      <xdr:rowOff>336490</xdr:rowOff>
    </xdr:to>
    <xdr:sp macro="" textlink="">
      <xdr:nvSpPr>
        <xdr:cNvPr id="135" name="楕円 134"/>
        <xdr:cNvSpPr/>
      </xdr:nvSpPr>
      <xdr:spPr bwMode="auto">
        <a:xfrm>
          <a:off x="4254500" y="735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3767</xdr:rowOff>
    </xdr:from>
    <xdr:ext cx="762000" cy="259045"/>
    <xdr:sp macro="" textlink="">
      <xdr:nvSpPr>
        <xdr:cNvPr id="136" name="テキスト ボックス 135"/>
        <xdr:cNvSpPr txBox="1"/>
      </xdr:nvSpPr>
      <xdr:spPr>
        <a:xfrm>
          <a:off x="3924300" y="712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223891</xdr:rowOff>
    </xdr:from>
    <xdr:to>
      <xdr:col>19</xdr:col>
      <xdr:colOff>38100</xdr:colOff>
      <xdr:row>37</xdr:row>
      <xdr:rowOff>325491</xdr:rowOff>
    </xdr:to>
    <xdr:sp macro="" textlink="">
      <xdr:nvSpPr>
        <xdr:cNvPr id="137" name="楕円 136"/>
        <xdr:cNvSpPr/>
      </xdr:nvSpPr>
      <xdr:spPr bwMode="auto">
        <a:xfrm>
          <a:off x="3556000" y="7348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164218</xdr:rowOff>
    </xdr:from>
    <xdr:ext cx="762000" cy="259045"/>
    <xdr:sp macro="" textlink="">
      <xdr:nvSpPr>
        <xdr:cNvPr id="138" name="テキスト ボックス 137"/>
        <xdr:cNvSpPr txBox="1"/>
      </xdr:nvSpPr>
      <xdr:spPr>
        <a:xfrm>
          <a:off x="3225800" y="711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213760</xdr:rowOff>
    </xdr:from>
    <xdr:to>
      <xdr:col>15</xdr:col>
      <xdr:colOff>101600</xdr:colOff>
      <xdr:row>37</xdr:row>
      <xdr:rowOff>315360</xdr:rowOff>
    </xdr:to>
    <xdr:sp macro="" textlink="">
      <xdr:nvSpPr>
        <xdr:cNvPr id="139" name="楕円 138"/>
        <xdr:cNvSpPr/>
      </xdr:nvSpPr>
      <xdr:spPr bwMode="auto">
        <a:xfrm>
          <a:off x="2857500" y="733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154087</xdr:rowOff>
    </xdr:from>
    <xdr:ext cx="762000" cy="259045"/>
    <xdr:sp macro="" textlink="">
      <xdr:nvSpPr>
        <xdr:cNvPr id="140" name="テキスト ボックス 139"/>
        <xdr:cNvSpPr txBox="1"/>
      </xdr:nvSpPr>
      <xdr:spPr>
        <a:xfrm>
          <a:off x="2527300" y="710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31,005
30,770
707.42
32,497,322
31,208,277
695,475
17,034,385
44,196,437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12814</xdr:rowOff>
    </xdr:from>
    <xdr:to>
      <xdr:col>24</xdr:col>
      <xdr:colOff>63500</xdr:colOff>
      <xdr:row>30</xdr:row>
      <xdr:rowOff>39815</xdr:rowOff>
    </xdr:to>
    <xdr:cxnSp macro="">
      <xdr:nvCxnSpPr>
        <xdr:cNvPr id="61" name="直線コネクタ 60"/>
        <xdr:cNvCxnSpPr/>
      </xdr:nvCxnSpPr>
      <xdr:spPr>
        <a:xfrm>
          <a:off x="3797300" y="5156314"/>
          <a:ext cx="838200" cy="2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12814</xdr:rowOff>
    </xdr:from>
    <xdr:to>
      <xdr:col>19</xdr:col>
      <xdr:colOff>177800</xdr:colOff>
      <xdr:row>30</xdr:row>
      <xdr:rowOff>71222</xdr:rowOff>
    </xdr:to>
    <xdr:cxnSp macro="">
      <xdr:nvCxnSpPr>
        <xdr:cNvPr id="64" name="直線コネクタ 63"/>
        <xdr:cNvCxnSpPr/>
      </xdr:nvCxnSpPr>
      <xdr:spPr>
        <a:xfrm flipV="1">
          <a:off x="2908300" y="5156314"/>
          <a:ext cx="889000" cy="5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50355</xdr:rowOff>
    </xdr:from>
    <xdr:to>
      <xdr:col>15</xdr:col>
      <xdr:colOff>50800</xdr:colOff>
      <xdr:row>30</xdr:row>
      <xdr:rowOff>71222</xdr:rowOff>
    </xdr:to>
    <xdr:cxnSp macro="">
      <xdr:nvCxnSpPr>
        <xdr:cNvPr id="67" name="直線コネクタ 66"/>
        <xdr:cNvCxnSpPr/>
      </xdr:nvCxnSpPr>
      <xdr:spPr>
        <a:xfrm>
          <a:off x="2019300" y="5193855"/>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50355</xdr:rowOff>
    </xdr:from>
    <xdr:to>
      <xdr:col>10</xdr:col>
      <xdr:colOff>114300</xdr:colOff>
      <xdr:row>30</xdr:row>
      <xdr:rowOff>105512</xdr:rowOff>
    </xdr:to>
    <xdr:cxnSp macro="">
      <xdr:nvCxnSpPr>
        <xdr:cNvPr id="70" name="直線コネクタ 69"/>
        <xdr:cNvCxnSpPr/>
      </xdr:nvCxnSpPr>
      <xdr:spPr>
        <a:xfrm flipV="1">
          <a:off x="1130300" y="5193855"/>
          <a:ext cx="889000" cy="5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160465</xdr:rowOff>
    </xdr:from>
    <xdr:to>
      <xdr:col>24</xdr:col>
      <xdr:colOff>114300</xdr:colOff>
      <xdr:row>30</xdr:row>
      <xdr:rowOff>90615</xdr:rowOff>
    </xdr:to>
    <xdr:sp macro="" textlink="">
      <xdr:nvSpPr>
        <xdr:cNvPr id="80" name="楕円 79"/>
        <xdr:cNvSpPr/>
      </xdr:nvSpPr>
      <xdr:spPr>
        <a:xfrm>
          <a:off x="4584700" y="51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75392</xdr:rowOff>
    </xdr:from>
    <xdr:ext cx="599010" cy="259045"/>
    <xdr:sp macro="" textlink="">
      <xdr:nvSpPr>
        <xdr:cNvPr id="81" name="人件費該当値テキスト"/>
        <xdr:cNvSpPr txBox="1"/>
      </xdr:nvSpPr>
      <xdr:spPr>
        <a:xfrm>
          <a:off x="4686300" y="504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133464</xdr:rowOff>
    </xdr:from>
    <xdr:to>
      <xdr:col>20</xdr:col>
      <xdr:colOff>38100</xdr:colOff>
      <xdr:row>30</xdr:row>
      <xdr:rowOff>63614</xdr:rowOff>
    </xdr:to>
    <xdr:sp macro="" textlink="">
      <xdr:nvSpPr>
        <xdr:cNvPr id="82" name="楕円 81"/>
        <xdr:cNvSpPr/>
      </xdr:nvSpPr>
      <xdr:spPr>
        <a:xfrm>
          <a:off x="3746500" y="51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80141</xdr:rowOff>
    </xdr:from>
    <xdr:ext cx="599010" cy="259045"/>
    <xdr:sp macro="" textlink="">
      <xdr:nvSpPr>
        <xdr:cNvPr id="83" name="テキスト ボックス 82"/>
        <xdr:cNvSpPr txBox="1"/>
      </xdr:nvSpPr>
      <xdr:spPr>
        <a:xfrm>
          <a:off x="3497795" y="488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20422</xdr:rowOff>
    </xdr:from>
    <xdr:to>
      <xdr:col>15</xdr:col>
      <xdr:colOff>101600</xdr:colOff>
      <xdr:row>30</xdr:row>
      <xdr:rowOff>122022</xdr:rowOff>
    </xdr:to>
    <xdr:sp macro="" textlink="">
      <xdr:nvSpPr>
        <xdr:cNvPr id="84" name="楕円 83"/>
        <xdr:cNvSpPr/>
      </xdr:nvSpPr>
      <xdr:spPr>
        <a:xfrm>
          <a:off x="2857500" y="51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138549</xdr:rowOff>
    </xdr:from>
    <xdr:ext cx="599010" cy="259045"/>
    <xdr:sp macro="" textlink="">
      <xdr:nvSpPr>
        <xdr:cNvPr id="85" name="テキスト ボックス 84"/>
        <xdr:cNvSpPr txBox="1"/>
      </xdr:nvSpPr>
      <xdr:spPr>
        <a:xfrm>
          <a:off x="2608795" y="493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171005</xdr:rowOff>
    </xdr:from>
    <xdr:to>
      <xdr:col>10</xdr:col>
      <xdr:colOff>165100</xdr:colOff>
      <xdr:row>30</xdr:row>
      <xdr:rowOff>101155</xdr:rowOff>
    </xdr:to>
    <xdr:sp macro="" textlink="">
      <xdr:nvSpPr>
        <xdr:cNvPr id="86" name="楕円 85"/>
        <xdr:cNvSpPr/>
      </xdr:nvSpPr>
      <xdr:spPr>
        <a:xfrm>
          <a:off x="1968500" y="514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28</xdr:row>
      <xdr:rowOff>117682</xdr:rowOff>
    </xdr:from>
    <xdr:ext cx="599010" cy="259045"/>
    <xdr:sp macro="" textlink="">
      <xdr:nvSpPr>
        <xdr:cNvPr id="87" name="テキスト ボックス 86"/>
        <xdr:cNvSpPr txBox="1"/>
      </xdr:nvSpPr>
      <xdr:spPr>
        <a:xfrm>
          <a:off x="1719795" y="491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54712</xdr:rowOff>
    </xdr:from>
    <xdr:to>
      <xdr:col>6</xdr:col>
      <xdr:colOff>38100</xdr:colOff>
      <xdr:row>30</xdr:row>
      <xdr:rowOff>156312</xdr:rowOff>
    </xdr:to>
    <xdr:sp macro="" textlink="">
      <xdr:nvSpPr>
        <xdr:cNvPr id="88" name="楕円 87"/>
        <xdr:cNvSpPr/>
      </xdr:nvSpPr>
      <xdr:spPr>
        <a:xfrm>
          <a:off x="1079500" y="519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1389</xdr:rowOff>
    </xdr:from>
    <xdr:ext cx="599010" cy="259045"/>
    <xdr:sp macro="" textlink="">
      <xdr:nvSpPr>
        <xdr:cNvPr id="89" name="テキスト ボックス 88"/>
        <xdr:cNvSpPr txBox="1"/>
      </xdr:nvSpPr>
      <xdr:spPr>
        <a:xfrm>
          <a:off x="830795" y="497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30636</xdr:rowOff>
    </xdr:from>
    <xdr:to>
      <xdr:col>24</xdr:col>
      <xdr:colOff>63500</xdr:colOff>
      <xdr:row>52</xdr:row>
      <xdr:rowOff>74277</xdr:rowOff>
    </xdr:to>
    <xdr:cxnSp macro="">
      <xdr:nvCxnSpPr>
        <xdr:cNvPr id="121" name="直線コネクタ 120"/>
        <xdr:cNvCxnSpPr/>
      </xdr:nvCxnSpPr>
      <xdr:spPr>
        <a:xfrm flipV="1">
          <a:off x="3797300" y="8946036"/>
          <a:ext cx="838200" cy="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74277</xdr:rowOff>
    </xdr:from>
    <xdr:to>
      <xdr:col>19</xdr:col>
      <xdr:colOff>177800</xdr:colOff>
      <xdr:row>52</xdr:row>
      <xdr:rowOff>125984</xdr:rowOff>
    </xdr:to>
    <xdr:cxnSp macro="">
      <xdr:nvCxnSpPr>
        <xdr:cNvPr id="124" name="直線コネクタ 123"/>
        <xdr:cNvCxnSpPr/>
      </xdr:nvCxnSpPr>
      <xdr:spPr>
        <a:xfrm flipV="1">
          <a:off x="2908300" y="898967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90681</xdr:rowOff>
    </xdr:from>
    <xdr:to>
      <xdr:col>15</xdr:col>
      <xdr:colOff>50800</xdr:colOff>
      <xdr:row>52</xdr:row>
      <xdr:rowOff>125984</xdr:rowOff>
    </xdr:to>
    <xdr:cxnSp macro="">
      <xdr:nvCxnSpPr>
        <xdr:cNvPr id="127" name="直線コネクタ 126"/>
        <xdr:cNvCxnSpPr/>
      </xdr:nvCxnSpPr>
      <xdr:spPr>
        <a:xfrm>
          <a:off x="2019300" y="9006081"/>
          <a:ext cx="889000" cy="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49566</xdr:rowOff>
    </xdr:from>
    <xdr:to>
      <xdr:col>10</xdr:col>
      <xdr:colOff>114300</xdr:colOff>
      <xdr:row>52</xdr:row>
      <xdr:rowOff>90681</xdr:rowOff>
    </xdr:to>
    <xdr:cxnSp macro="">
      <xdr:nvCxnSpPr>
        <xdr:cNvPr id="130" name="直線コネクタ 129"/>
        <xdr:cNvCxnSpPr/>
      </xdr:nvCxnSpPr>
      <xdr:spPr>
        <a:xfrm>
          <a:off x="1130300" y="8964966"/>
          <a:ext cx="889000" cy="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151286</xdr:rowOff>
    </xdr:from>
    <xdr:to>
      <xdr:col>24</xdr:col>
      <xdr:colOff>114300</xdr:colOff>
      <xdr:row>52</xdr:row>
      <xdr:rowOff>81436</xdr:rowOff>
    </xdr:to>
    <xdr:sp macro="" textlink="">
      <xdr:nvSpPr>
        <xdr:cNvPr id="140" name="楕円 139"/>
        <xdr:cNvSpPr/>
      </xdr:nvSpPr>
      <xdr:spPr>
        <a:xfrm>
          <a:off x="4584700" y="88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2713</xdr:rowOff>
    </xdr:from>
    <xdr:ext cx="599010" cy="259045"/>
    <xdr:sp macro="" textlink="">
      <xdr:nvSpPr>
        <xdr:cNvPr id="141" name="物件費該当値テキスト"/>
        <xdr:cNvSpPr txBox="1"/>
      </xdr:nvSpPr>
      <xdr:spPr>
        <a:xfrm>
          <a:off x="4686300" y="874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23477</xdr:rowOff>
    </xdr:from>
    <xdr:to>
      <xdr:col>20</xdr:col>
      <xdr:colOff>38100</xdr:colOff>
      <xdr:row>52</xdr:row>
      <xdr:rowOff>125077</xdr:rowOff>
    </xdr:to>
    <xdr:sp macro="" textlink="">
      <xdr:nvSpPr>
        <xdr:cNvPr id="142" name="楕円 141"/>
        <xdr:cNvSpPr/>
      </xdr:nvSpPr>
      <xdr:spPr>
        <a:xfrm>
          <a:off x="3746500" y="89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141604</xdr:rowOff>
    </xdr:from>
    <xdr:ext cx="599010" cy="259045"/>
    <xdr:sp macro="" textlink="">
      <xdr:nvSpPr>
        <xdr:cNvPr id="143" name="テキスト ボックス 142"/>
        <xdr:cNvSpPr txBox="1"/>
      </xdr:nvSpPr>
      <xdr:spPr>
        <a:xfrm>
          <a:off x="3497795" y="871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75184</xdr:rowOff>
    </xdr:from>
    <xdr:to>
      <xdr:col>15</xdr:col>
      <xdr:colOff>101600</xdr:colOff>
      <xdr:row>53</xdr:row>
      <xdr:rowOff>5334</xdr:rowOff>
    </xdr:to>
    <xdr:sp macro="" textlink="">
      <xdr:nvSpPr>
        <xdr:cNvPr id="144" name="楕円 143"/>
        <xdr:cNvSpPr/>
      </xdr:nvSpPr>
      <xdr:spPr>
        <a:xfrm>
          <a:off x="2857500" y="89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21861</xdr:rowOff>
    </xdr:from>
    <xdr:ext cx="599010" cy="259045"/>
    <xdr:sp macro="" textlink="">
      <xdr:nvSpPr>
        <xdr:cNvPr id="145" name="テキスト ボックス 144"/>
        <xdr:cNvSpPr txBox="1"/>
      </xdr:nvSpPr>
      <xdr:spPr>
        <a:xfrm>
          <a:off x="2608795" y="876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39881</xdr:rowOff>
    </xdr:from>
    <xdr:to>
      <xdr:col>10</xdr:col>
      <xdr:colOff>165100</xdr:colOff>
      <xdr:row>52</xdr:row>
      <xdr:rowOff>141481</xdr:rowOff>
    </xdr:to>
    <xdr:sp macro="" textlink="">
      <xdr:nvSpPr>
        <xdr:cNvPr id="146" name="楕円 145"/>
        <xdr:cNvSpPr/>
      </xdr:nvSpPr>
      <xdr:spPr>
        <a:xfrm>
          <a:off x="1968500" y="89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158008</xdr:rowOff>
    </xdr:from>
    <xdr:ext cx="599010" cy="259045"/>
    <xdr:sp macro="" textlink="">
      <xdr:nvSpPr>
        <xdr:cNvPr id="147" name="テキスト ボックス 146"/>
        <xdr:cNvSpPr txBox="1"/>
      </xdr:nvSpPr>
      <xdr:spPr>
        <a:xfrm>
          <a:off x="1719795" y="873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170216</xdr:rowOff>
    </xdr:from>
    <xdr:to>
      <xdr:col>6</xdr:col>
      <xdr:colOff>38100</xdr:colOff>
      <xdr:row>52</xdr:row>
      <xdr:rowOff>100366</xdr:rowOff>
    </xdr:to>
    <xdr:sp macro="" textlink="">
      <xdr:nvSpPr>
        <xdr:cNvPr id="148" name="楕円 147"/>
        <xdr:cNvSpPr/>
      </xdr:nvSpPr>
      <xdr:spPr>
        <a:xfrm>
          <a:off x="1079500" y="89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116893</xdr:rowOff>
    </xdr:from>
    <xdr:ext cx="599010" cy="259045"/>
    <xdr:sp macro="" textlink="">
      <xdr:nvSpPr>
        <xdr:cNvPr id="149" name="テキスト ボックス 148"/>
        <xdr:cNvSpPr txBox="1"/>
      </xdr:nvSpPr>
      <xdr:spPr>
        <a:xfrm>
          <a:off x="830795" y="868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170013</xdr:rowOff>
    </xdr:from>
    <xdr:to>
      <xdr:col>24</xdr:col>
      <xdr:colOff>63500</xdr:colOff>
      <xdr:row>78</xdr:row>
      <xdr:rowOff>15250</xdr:rowOff>
    </xdr:to>
    <xdr:cxnSp macro="">
      <xdr:nvCxnSpPr>
        <xdr:cNvPr id="176" name="直線コネクタ 175"/>
        <xdr:cNvCxnSpPr/>
      </xdr:nvCxnSpPr>
      <xdr:spPr>
        <a:xfrm>
          <a:off x="3797300" y="13371663"/>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159200</xdr:rowOff>
    </xdr:from>
    <xdr:to>
      <xdr:col>19</xdr:col>
      <xdr:colOff>177800</xdr:colOff>
      <xdr:row>77</xdr:row>
      <xdr:rowOff>170013</xdr:rowOff>
    </xdr:to>
    <xdr:cxnSp macro="">
      <xdr:nvCxnSpPr>
        <xdr:cNvPr id="179" name="直線コネクタ 178"/>
        <xdr:cNvCxnSpPr/>
      </xdr:nvCxnSpPr>
      <xdr:spPr>
        <a:xfrm>
          <a:off x="2908300" y="13360850"/>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159200</xdr:rowOff>
    </xdr:from>
    <xdr:to>
      <xdr:col>15</xdr:col>
      <xdr:colOff>50800</xdr:colOff>
      <xdr:row>78</xdr:row>
      <xdr:rowOff>33446</xdr:rowOff>
    </xdr:to>
    <xdr:cxnSp macro="">
      <xdr:nvCxnSpPr>
        <xdr:cNvPr id="182" name="直線コネクタ 181"/>
        <xdr:cNvCxnSpPr/>
      </xdr:nvCxnSpPr>
      <xdr:spPr>
        <a:xfrm flipV="1">
          <a:off x="2019300" y="13360850"/>
          <a:ext cx="889000" cy="4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33446</xdr:rowOff>
    </xdr:from>
    <xdr:to>
      <xdr:col>10</xdr:col>
      <xdr:colOff>114300</xdr:colOff>
      <xdr:row>78</xdr:row>
      <xdr:rowOff>62867</xdr:rowOff>
    </xdr:to>
    <xdr:cxnSp macro="">
      <xdr:nvCxnSpPr>
        <xdr:cNvPr id="185" name="直線コネクタ 184"/>
        <xdr:cNvCxnSpPr/>
      </xdr:nvCxnSpPr>
      <xdr:spPr>
        <a:xfrm flipV="1">
          <a:off x="1130300" y="13406546"/>
          <a:ext cx="889000" cy="2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135900</xdr:rowOff>
    </xdr:from>
    <xdr:to>
      <xdr:col>24</xdr:col>
      <xdr:colOff>114300</xdr:colOff>
      <xdr:row>78</xdr:row>
      <xdr:rowOff>66050</xdr:rowOff>
    </xdr:to>
    <xdr:sp macro="" textlink="">
      <xdr:nvSpPr>
        <xdr:cNvPr id="195" name="楕円 194"/>
        <xdr:cNvSpPr/>
      </xdr:nvSpPr>
      <xdr:spPr>
        <a:xfrm>
          <a:off x="4584700" y="1333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63738</xdr:rowOff>
    </xdr:from>
    <xdr:ext cx="469744" cy="259045"/>
    <xdr:sp macro="" textlink="">
      <xdr:nvSpPr>
        <xdr:cNvPr id="196" name="維持補修費該当値テキスト"/>
        <xdr:cNvSpPr txBox="1"/>
      </xdr:nvSpPr>
      <xdr:spPr>
        <a:xfrm>
          <a:off x="4686300" y="1326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119213</xdr:rowOff>
    </xdr:from>
    <xdr:to>
      <xdr:col>20</xdr:col>
      <xdr:colOff>38100</xdr:colOff>
      <xdr:row>78</xdr:row>
      <xdr:rowOff>49363</xdr:rowOff>
    </xdr:to>
    <xdr:sp macro="" textlink="">
      <xdr:nvSpPr>
        <xdr:cNvPr id="197" name="楕円 196"/>
        <xdr:cNvSpPr/>
      </xdr:nvSpPr>
      <xdr:spPr>
        <a:xfrm>
          <a:off x="3746500" y="133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40490</xdr:rowOff>
    </xdr:from>
    <xdr:ext cx="469744" cy="259045"/>
    <xdr:sp macro="" textlink="">
      <xdr:nvSpPr>
        <xdr:cNvPr id="198" name="テキスト ボックス 197"/>
        <xdr:cNvSpPr txBox="1"/>
      </xdr:nvSpPr>
      <xdr:spPr>
        <a:xfrm>
          <a:off x="3562428" y="134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108400</xdr:rowOff>
    </xdr:from>
    <xdr:to>
      <xdr:col>15</xdr:col>
      <xdr:colOff>101600</xdr:colOff>
      <xdr:row>78</xdr:row>
      <xdr:rowOff>38550</xdr:rowOff>
    </xdr:to>
    <xdr:sp macro="" textlink="">
      <xdr:nvSpPr>
        <xdr:cNvPr id="199" name="楕円 198"/>
        <xdr:cNvSpPr/>
      </xdr:nvSpPr>
      <xdr:spPr>
        <a:xfrm>
          <a:off x="2857500" y="1331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29677</xdr:rowOff>
    </xdr:from>
    <xdr:ext cx="469744" cy="259045"/>
    <xdr:sp macro="" textlink="">
      <xdr:nvSpPr>
        <xdr:cNvPr id="200" name="テキスト ボックス 199"/>
        <xdr:cNvSpPr txBox="1"/>
      </xdr:nvSpPr>
      <xdr:spPr>
        <a:xfrm>
          <a:off x="2673428" y="1340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154096</xdr:rowOff>
    </xdr:from>
    <xdr:to>
      <xdr:col>10</xdr:col>
      <xdr:colOff>165100</xdr:colOff>
      <xdr:row>78</xdr:row>
      <xdr:rowOff>84246</xdr:rowOff>
    </xdr:to>
    <xdr:sp macro="" textlink="">
      <xdr:nvSpPr>
        <xdr:cNvPr id="201" name="楕円 200"/>
        <xdr:cNvSpPr/>
      </xdr:nvSpPr>
      <xdr:spPr>
        <a:xfrm>
          <a:off x="19685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75373</xdr:rowOff>
    </xdr:from>
    <xdr:ext cx="469744" cy="259045"/>
    <xdr:sp macro="" textlink="">
      <xdr:nvSpPr>
        <xdr:cNvPr id="202" name="テキスト ボックス 201"/>
        <xdr:cNvSpPr txBox="1"/>
      </xdr:nvSpPr>
      <xdr:spPr>
        <a:xfrm>
          <a:off x="1784428" y="134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12067</xdr:rowOff>
    </xdr:from>
    <xdr:to>
      <xdr:col>6</xdr:col>
      <xdr:colOff>38100</xdr:colOff>
      <xdr:row>78</xdr:row>
      <xdr:rowOff>113667</xdr:rowOff>
    </xdr:to>
    <xdr:sp macro="" textlink="">
      <xdr:nvSpPr>
        <xdr:cNvPr id="203" name="楕円 202"/>
        <xdr:cNvSpPr/>
      </xdr:nvSpPr>
      <xdr:spPr>
        <a:xfrm>
          <a:off x="1079500" y="133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104794</xdr:rowOff>
    </xdr:from>
    <xdr:ext cx="469744" cy="259045"/>
    <xdr:sp macro="" textlink="">
      <xdr:nvSpPr>
        <xdr:cNvPr id="204" name="テキスト ボックス 203"/>
        <xdr:cNvSpPr txBox="1"/>
      </xdr:nvSpPr>
      <xdr:spPr>
        <a:xfrm>
          <a:off x="895428" y="1347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68263</xdr:rowOff>
    </xdr:from>
    <xdr:to>
      <xdr:col>24</xdr:col>
      <xdr:colOff>63500</xdr:colOff>
      <xdr:row>94</xdr:row>
      <xdr:rowOff>105854</xdr:rowOff>
    </xdr:to>
    <xdr:cxnSp macro="">
      <xdr:nvCxnSpPr>
        <xdr:cNvPr id="234" name="直線コネクタ 233"/>
        <xdr:cNvCxnSpPr/>
      </xdr:nvCxnSpPr>
      <xdr:spPr>
        <a:xfrm>
          <a:off x="3797300" y="16184563"/>
          <a:ext cx="838200" cy="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60261</xdr:rowOff>
    </xdr:from>
    <xdr:to>
      <xdr:col>19</xdr:col>
      <xdr:colOff>177800</xdr:colOff>
      <xdr:row>94</xdr:row>
      <xdr:rowOff>68263</xdr:rowOff>
    </xdr:to>
    <xdr:cxnSp macro="">
      <xdr:nvCxnSpPr>
        <xdr:cNvPr id="237" name="直線コネクタ 236"/>
        <xdr:cNvCxnSpPr/>
      </xdr:nvCxnSpPr>
      <xdr:spPr>
        <a:xfrm>
          <a:off x="2908300" y="16176561"/>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60261</xdr:rowOff>
    </xdr:from>
    <xdr:to>
      <xdr:col>15</xdr:col>
      <xdr:colOff>50800</xdr:colOff>
      <xdr:row>95</xdr:row>
      <xdr:rowOff>1956</xdr:rowOff>
    </xdr:to>
    <xdr:cxnSp macro="">
      <xdr:nvCxnSpPr>
        <xdr:cNvPr id="240" name="直線コネクタ 239"/>
        <xdr:cNvCxnSpPr/>
      </xdr:nvCxnSpPr>
      <xdr:spPr>
        <a:xfrm flipV="1">
          <a:off x="2019300" y="16176561"/>
          <a:ext cx="889000" cy="1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1956</xdr:rowOff>
    </xdr:from>
    <xdr:to>
      <xdr:col>10</xdr:col>
      <xdr:colOff>114300</xdr:colOff>
      <xdr:row>95</xdr:row>
      <xdr:rowOff>28854</xdr:rowOff>
    </xdr:to>
    <xdr:cxnSp macro="">
      <xdr:nvCxnSpPr>
        <xdr:cNvPr id="243" name="直線コネクタ 242"/>
        <xdr:cNvCxnSpPr/>
      </xdr:nvCxnSpPr>
      <xdr:spPr>
        <a:xfrm flipV="1">
          <a:off x="1130300" y="16289706"/>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55054</xdr:rowOff>
    </xdr:from>
    <xdr:to>
      <xdr:col>24</xdr:col>
      <xdr:colOff>114300</xdr:colOff>
      <xdr:row>94</xdr:row>
      <xdr:rowOff>156654</xdr:rowOff>
    </xdr:to>
    <xdr:sp macro="" textlink="">
      <xdr:nvSpPr>
        <xdr:cNvPr id="253" name="楕円 252"/>
        <xdr:cNvSpPr/>
      </xdr:nvSpPr>
      <xdr:spPr>
        <a:xfrm>
          <a:off x="4584700" y="161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77931</xdr:rowOff>
    </xdr:from>
    <xdr:ext cx="599010" cy="259045"/>
    <xdr:sp macro="" textlink="">
      <xdr:nvSpPr>
        <xdr:cNvPr id="254" name="扶助費該当値テキスト"/>
        <xdr:cNvSpPr txBox="1"/>
      </xdr:nvSpPr>
      <xdr:spPr>
        <a:xfrm>
          <a:off x="4686300" y="1602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17463</xdr:rowOff>
    </xdr:from>
    <xdr:to>
      <xdr:col>20</xdr:col>
      <xdr:colOff>38100</xdr:colOff>
      <xdr:row>94</xdr:row>
      <xdr:rowOff>119063</xdr:rowOff>
    </xdr:to>
    <xdr:sp macro="" textlink="">
      <xdr:nvSpPr>
        <xdr:cNvPr id="255" name="楕円 254"/>
        <xdr:cNvSpPr/>
      </xdr:nvSpPr>
      <xdr:spPr>
        <a:xfrm>
          <a:off x="3746500" y="161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135590</xdr:rowOff>
    </xdr:from>
    <xdr:ext cx="599010" cy="259045"/>
    <xdr:sp macro="" textlink="">
      <xdr:nvSpPr>
        <xdr:cNvPr id="256" name="テキスト ボックス 255"/>
        <xdr:cNvSpPr txBox="1"/>
      </xdr:nvSpPr>
      <xdr:spPr>
        <a:xfrm>
          <a:off x="3497795" y="1590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9461</xdr:rowOff>
    </xdr:from>
    <xdr:to>
      <xdr:col>15</xdr:col>
      <xdr:colOff>101600</xdr:colOff>
      <xdr:row>94</xdr:row>
      <xdr:rowOff>111061</xdr:rowOff>
    </xdr:to>
    <xdr:sp macro="" textlink="">
      <xdr:nvSpPr>
        <xdr:cNvPr id="257" name="楕円 256"/>
        <xdr:cNvSpPr/>
      </xdr:nvSpPr>
      <xdr:spPr>
        <a:xfrm>
          <a:off x="2857500" y="161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127588</xdr:rowOff>
    </xdr:from>
    <xdr:ext cx="599010" cy="259045"/>
    <xdr:sp macro="" textlink="">
      <xdr:nvSpPr>
        <xdr:cNvPr id="258" name="テキスト ボックス 257"/>
        <xdr:cNvSpPr txBox="1"/>
      </xdr:nvSpPr>
      <xdr:spPr>
        <a:xfrm>
          <a:off x="2608795" y="1590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122606</xdr:rowOff>
    </xdr:from>
    <xdr:to>
      <xdr:col>10</xdr:col>
      <xdr:colOff>165100</xdr:colOff>
      <xdr:row>95</xdr:row>
      <xdr:rowOff>52756</xdr:rowOff>
    </xdr:to>
    <xdr:sp macro="" textlink="">
      <xdr:nvSpPr>
        <xdr:cNvPr id="259" name="楕円 258"/>
        <xdr:cNvSpPr/>
      </xdr:nvSpPr>
      <xdr:spPr>
        <a:xfrm>
          <a:off x="1968500" y="162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69283</xdr:rowOff>
    </xdr:from>
    <xdr:ext cx="599010" cy="259045"/>
    <xdr:sp macro="" textlink="">
      <xdr:nvSpPr>
        <xdr:cNvPr id="260" name="テキスト ボックス 259"/>
        <xdr:cNvSpPr txBox="1"/>
      </xdr:nvSpPr>
      <xdr:spPr>
        <a:xfrm>
          <a:off x="1719795" y="1601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149504</xdr:rowOff>
    </xdr:from>
    <xdr:to>
      <xdr:col>6</xdr:col>
      <xdr:colOff>38100</xdr:colOff>
      <xdr:row>95</xdr:row>
      <xdr:rowOff>79654</xdr:rowOff>
    </xdr:to>
    <xdr:sp macro="" textlink="">
      <xdr:nvSpPr>
        <xdr:cNvPr id="261" name="楕円 260"/>
        <xdr:cNvSpPr/>
      </xdr:nvSpPr>
      <xdr:spPr>
        <a:xfrm>
          <a:off x="1079500" y="162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96181</xdr:rowOff>
    </xdr:from>
    <xdr:ext cx="599010" cy="259045"/>
    <xdr:sp macro="" textlink="">
      <xdr:nvSpPr>
        <xdr:cNvPr id="262" name="テキスト ボックス 261"/>
        <xdr:cNvSpPr txBox="1"/>
      </xdr:nvSpPr>
      <xdr:spPr>
        <a:xfrm>
          <a:off x="830795" y="1604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76203</xdr:rowOff>
    </xdr:from>
    <xdr:to>
      <xdr:col>55</xdr:col>
      <xdr:colOff>0</xdr:colOff>
      <xdr:row>33</xdr:row>
      <xdr:rowOff>89172</xdr:rowOff>
    </xdr:to>
    <xdr:cxnSp macro="">
      <xdr:nvCxnSpPr>
        <xdr:cNvPr id="291" name="直線コネクタ 290"/>
        <xdr:cNvCxnSpPr/>
      </xdr:nvCxnSpPr>
      <xdr:spPr>
        <a:xfrm>
          <a:off x="9639300" y="5734053"/>
          <a:ext cx="838200" cy="1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76203</xdr:rowOff>
    </xdr:from>
    <xdr:to>
      <xdr:col>50</xdr:col>
      <xdr:colOff>114300</xdr:colOff>
      <xdr:row>35</xdr:row>
      <xdr:rowOff>17955</xdr:rowOff>
    </xdr:to>
    <xdr:cxnSp macro="">
      <xdr:nvCxnSpPr>
        <xdr:cNvPr id="294" name="直線コネクタ 293"/>
        <xdr:cNvCxnSpPr/>
      </xdr:nvCxnSpPr>
      <xdr:spPr>
        <a:xfrm flipV="1">
          <a:off x="8750300" y="5734053"/>
          <a:ext cx="889000" cy="28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75989</xdr:rowOff>
    </xdr:from>
    <xdr:to>
      <xdr:col>45</xdr:col>
      <xdr:colOff>177800</xdr:colOff>
      <xdr:row>35</xdr:row>
      <xdr:rowOff>17955</xdr:rowOff>
    </xdr:to>
    <xdr:cxnSp macro="">
      <xdr:nvCxnSpPr>
        <xdr:cNvPr id="297" name="直線コネクタ 296"/>
        <xdr:cNvCxnSpPr/>
      </xdr:nvCxnSpPr>
      <xdr:spPr>
        <a:xfrm>
          <a:off x="7861300" y="5905289"/>
          <a:ext cx="889000" cy="1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104374</xdr:rowOff>
    </xdr:from>
    <xdr:to>
      <xdr:col>41</xdr:col>
      <xdr:colOff>50800</xdr:colOff>
      <xdr:row>34</xdr:row>
      <xdr:rowOff>75989</xdr:rowOff>
    </xdr:to>
    <xdr:cxnSp macro="">
      <xdr:nvCxnSpPr>
        <xdr:cNvPr id="300" name="直線コネクタ 299"/>
        <xdr:cNvCxnSpPr/>
      </xdr:nvCxnSpPr>
      <xdr:spPr>
        <a:xfrm>
          <a:off x="6972300" y="5590774"/>
          <a:ext cx="889000" cy="3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38372</xdr:rowOff>
    </xdr:from>
    <xdr:to>
      <xdr:col>55</xdr:col>
      <xdr:colOff>50800</xdr:colOff>
      <xdr:row>33</xdr:row>
      <xdr:rowOff>139972</xdr:rowOff>
    </xdr:to>
    <xdr:sp macro="" textlink="">
      <xdr:nvSpPr>
        <xdr:cNvPr id="310" name="楕円 309"/>
        <xdr:cNvSpPr/>
      </xdr:nvSpPr>
      <xdr:spPr>
        <a:xfrm>
          <a:off x="10426700" y="56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61249</xdr:rowOff>
    </xdr:from>
    <xdr:ext cx="599010" cy="259045"/>
    <xdr:sp macro="" textlink="">
      <xdr:nvSpPr>
        <xdr:cNvPr id="311" name="補助費等該当値テキスト"/>
        <xdr:cNvSpPr txBox="1"/>
      </xdr:nvSpPr>
      <xdr:spPr>
        <a:xfrm>
          <a:off x="10528300" y="554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25403</xdr:rowOff>
    </xdr:from>
    <xdr:to>
      <xdr:col>50</xdr:col>
      <xdr:colOff>165100</xdr:colOff>
      <xdr:row>33</xdr:row>
      <xdr:rowOff>127003</xdr:rowOff>
    </xdr:to>
    <xdr:sp macro="" textlink="">
      <xdr:nvSpPr>
        <xdr:cNvPr id="312" name="楕円 311"/>
        <xdr:cNvSpPr/>
      </xdr:nvSpPr>
      <xdr:spPr>
        <a:xfrm>
          <a:off x="9588500" y="56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143530</xdr:rowOff>
    </xdr:from>
    <xdr:ext cx="599010" cy="259045"/>
    <xdr:sp macro="" textlink="">
      <xdr:nvSpPr>
        <xdr:cNvPr id="313" name="テキスト ボックス 312"/>
        <xdr:cNvSpPr txBox="1"/>
      </xdr:nvSpPr>
      <xdr:spPr>
        <a:xfrm>
          <a:off x="9339795" y="545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138605</xdr:rowOff>
    </xdr:from>
    <xdr:to>
      <xdr:col>46</xdr:col>
      <xdr:colOff>38100</xdr:colOff>
      <xdr:row>35</xdr:row>
      <xdr:rowOff>68755</xdr:rowOff>
    </xdr:to>
    <xdr:sp macro="" textlink="">
      <xdr:nvSpPr>
        <xdr:cNvPr id="314" name="楕円 313"/>
        <xdr:cNvSpPr/>
      </xdr:nvSpPr>
      <xdr:spPr>
        <a:xfrm>
          <a:off x="8699500" y="59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85282</xdr:rowOff>
    </xdr:from>
    <xdr:ext cx="534377" cy="259045"/>
    <xdr:sp macro="" textlink="">
      <xdr:nvSpPr>
        <xdr:cNvPr id="315" name="テキスト ボックス 314"/>
        <xdr:cNvSpPr txBox="1"/>
      </xdr:nvSpPr>
      <xdr:spPr>
        <a:xfrm>
          <a:off x="8483111" y="57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25189</xdr:rowOff>
    </xdr:from>
    <xdr:to>
      <xdr:col>41</xdr:col>
      <xdr:colOff>101600</xdr:colOff>
      <xdr:row>34</xdr:row>
      <xdr:rowOff>126789</xdr:rowOff>
    </xdr:to>
    <xdr:sp macro="" textlink="">
      <xdr:nvSpPr>
        <xdr:cNvPr id="316" name="楕円 315"/>
        <xdr:cNvSpPr/>
      </xdr:nvSpPr>
      <xdr:spPr>
        <a:xfrm>
          <a:off x="7810500" y="58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143316</xdr:rowOff>
    </xdr:from>
    <xdr:ext cx="599010" cy="259045"/>
    <xdr:sp macro="" textlink="">
      <xdr:nvSpPr>
        <xdr:cNvPr id="317" name="テキスト ボックス 316"/>
        <xdr:cNvSpPr txBox="1"/>
      </xdr:nvSpPr>
      <xdr:spPr>
        <a:xfrm>
          <a:off x="7561795" y="562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53574</xdr:rowOff>
    </xdr:from>
    <xdr:to>
      <xdr:col>36</xdr:col>
      <xdr:colOff>165100</xdr:colOff>
      <xdr:row>32</xdr:row>
      <xdr:rowOff>155174</xdr:rowOff>
    </xdr:to>
    <xdr:sp macro="" textlink="">
      <xdr:nvSpPr>
        <xdr:cNvPr id="318" name="楕円 317"/>
        <xdr:cNvSpPr/>
      </xdr:nvSpPr>
      <xdr:spPr>
        <a:xfrm>
          <a:off x="6921500" y="553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251</xdr:rowOff>
    </xdr:from>
    <xdr:ext cx="599010" cy="259045"/>
    <xdr:sp macro="" textlink="">
      <xdr:nvSpPr>
        <xdr:cNvPr id="319" name="テキスト ボックス 318"/>
        <xdr:cNvSpPr txBox="1"/>
      </xdr:nvSpPr>
      <xdr:spPr>
        <a:xfrm>
          <a:off x="6672795" y="531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125723</xdr:rowOff>
    </xdr:from>
    <xdr:to>
      <xdr:col>55</xdr:col>
      <xdr:colOff>0</xdr:colOff>
      <xdr:row>53</xdr:row>
      <xdr:rowOff>7185</xdr:rowOff>
    </xdr:to>
    <xdr:cxnSp macro="">
      <xdr:nvCxnSpPr>
        <xdr:cNvPr id="346" name="直線コネクタ 345"/>
        <xdr:cNvCxnSpPr/>
      </xdr:nvCxnSpPr>
      <xdr:spPr>
        <a:xfrm flipV="1">
          <a:off x="9639300" y="9041123"/>
          <a:ext cx="838200" cy="5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7185</xdr:rowOff>
    </xdr:from>
    <xdr:to>
      <xdr:col>50</xdr:col>
      <xdr:colOff>114300</xdr:colOff>
      <xdr:row>54</xdr:row>
      <xdr:rowOff>3774</xdr:rowOff>
    </xdr:to>
    <xdr:cxnSp macro="">
      <xdr:nvCxnSpPr>
        <xdr:cNvPr id="349" name="直線コネクタ 348"/>
        <xdr:cNvCxnSpPr/>
      </xdr:nvCxnSpPr>
      <xdr:spPr>
        <a:xfrm flipV="1">
          <a:off x="8750300" y="9094035"/>
          <a:ext cx="889000" cy="16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103504</xdr:rowOff>
    </xdr:from>
    <xdr:to>
      <xdr:col>45</xdr:col>
      <xdr:colOff>177800</xdr:colOff>
      <xdr:row>54</xdr:row>
      <xdr:rowOff>3774</xdr:rowOff>
    </xdr:to>
    <xdr:cxnSp macro="">
      <xdr:nvCxnSpPr>
        <xdr:cNvPr id="352" name="直線コネクタ 351"/>
        <xdr:cNvCxnSpPr/>
      </xdr:nvCxnSpPr>
      <xdr:spPr>
        <a:xfrm>
          <a:off x="7861300" y="9190354"/>
          <a:ext cx="889000" cy="7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62836</xdr:rowOff>
    </xdr:from>
    <xdr:to>
      <xdr:col>41</xdr:col>
      <xdr:colOff>50800</xdr:colOff>
      <xdr:row>53</xdr:row>
      <xdr:rowOff>103504</xdr:rowOff>
    </xdr:to>
    <xdr:cxnSp macro="">
      <xdr:nvCxnSpPr>
        <xdr:cNvPr id="355" name="直線コネクタ 354"/>
        <xdr:cNvCxnSpPr/>
      </xdr:nvCxnSpPr>
      <xdr:spPr>
        <a:xfrm>
          <a:off x="6972300" y="8978236"/>
          <a:ext cx="889000" cy="21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74923</xdr:rowOff>
    </xdr:from>
    <xdr:to>
      <xdr:col>55</xdr:col>
      <xdr:colOff>50800</xdr:colOff>
      <xdr:row>53</xdr:row>
      <xdr:rowOff>5073</xdr:rowOff>
    </xdr:to>
    <xdr:sp macro="" textlink="">
      <xdr:nvSpPr>
        <xdr:cNvPr id="365" name="楕円 364"/>
        <xdr:cNvSpPr/>
      </xdr:nvSpPr>
      <xdr:spPr>
        <a:xfrm>
          <a:off x="10426700" y="89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97800</xdr:rowOff>
    </xdr:from>
    <xdr:ext cx="599010" cy="259045"/>
    <xdr:sp macro="" textlink="">
      <xdr:nvSpPr>
        <xdr:cNvPr id="366" name="普通建設事業費該当値テキスト"/>
        <xdr:cNvSpPr txBox="1"/>
      </xdr:nvSpPr>
      <xdr:spPr>
        <a:xfrm>
          <a:off x="10528300" y="884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127835</xdr:rowOff>
    </xdr:from>
    <xdr:to>
      <xdr:col>50</xdr:col>
      <xdr:colOff>165100</xdr:colOff>
      <xdr:row>53</xdr:row>
      <xdr:rowOff>57985</xdr:rowOff>
    </xdr:to>
    <xdr:sp macro="" textlink="">
      <xdr:nvSpPr>
        <xdr:cNvPr id="367" name="楕円 366"/>
        <xdr:cNvSpPr/>
      </xdr:nvSpPr>
      <xdr:spPr>
        <a:xfrm>
          <a:off x="9588500" y="90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74512</xdr:rowOff>
    </xdr:from>
    <xdr:ext cx="599010" cy="259045"/>
    <xdr:sp macro="" textlink="">
      <xdr:nvSpPr>
        <xdr:cNvPr id="368" name="テキスト ボックス 367"/>
        <xdr:cNvSpPr txBox="1"/>
      </xdr:nvSpPr>
      <xdr:spPr>
        <a:xfrm>
          <a:off x="9339795" y="881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124424</xdr:rowOff>
    </xdr:from>
    <xdr:to>
      <xdr:col>46</xdr:col>
      <xdr:colOff>38100</xdr:colOff>
      <xdr:row>54</xdr:row>
      <xdr:rowOff>54574</xdr:rowOff>
    </xdr:to>
    <xdr:sp macro="" textlink="">
      <xdr:nvSpPr>
        <xdr:cNvPr id="369" name="楕円 368"/>
        <xdr:cNvSpPr/>
      </xdr:nvSpPr>
      <xdr:spPr>
        <a:xfrm>
          <a:off x="8699500" y="92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71101</xdr:rowOff>
    </xdr:from>
    <xdr:ext cx="599010" cy="259045"/>
    <xdr:sp macro="" textlink="">
      <xdr:nvSpPr>
        <xdr:cNvPr id="370" name="テキスト ボックス 369"/>
        <xdr:cNvSpPr txBox="1"/>
      </xdr:nvSpPr>
      <xdr:spPr>
        <a:xfrm>
          <a:off x="8450795" y="898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52704</xdr:rowOff>
    </xdr:from>
    <xdr:to>
      <xdr:col>41</xdr:col>
      <xdr:colOff>101600</xdr:colOff>
      <xdr:row>53</xdr:row>
      <xdr:rowOff>154304</xdr:rowOff>
    </xdr:to>
    <xdr:sp macro="" textlink="">
      <xdr:nvSpPr>
        <xdr:cNvPr id="371" name="楕円 370"/>
        <xdr:cNvSpPr/>
      </xdr:nvSpPr>
      <xdr:spPr>
        <a:xfrm>
          <a:off x="7810500" y="91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170831</xdr:rowOff>
    </xdr:from>
    <xdr:ext cx="599010" cy="259045"/>
    <xdr:sp macro="" textlink="">
      <xdr:nvSpPr>
        <xdr:cNvPr id="372" name="テキスト ボックス 371"/>
        <xdr:cNvSpPr txBox="1"/>
      </xdr:nvSpPr>
      <xdr:spPr>
        <a:xfrm>
          <a:off x="7561795" y="891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12036</xdr:rowOff>
    </xdr:from>
    <xdr:to>
      <xdr:col>36</xdr:col>
      <xdr:colOff>165100</xdr:colOff>
      <xdr:row>52</xdr:row>
      <xdr:rowOff>113636</xdr:rowOff>
    </xdr:to>
    <xdr:sp macro="" textlink="">
      <xdr:nvSpPr>
        <xdr:cNvPr id="373" name="楕円 372"/>
        <xdr:cNvSpPr/>
      </xdr:nvSpPr>
      <xdr:spPr>
        <a:xfrm>
          <a:off x="6921500" y="89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130163</xdr:rowOff>
    </xdr:from>
    <xdr:ext cx="599010" cy="259045"/>
    <xdr:sp macro="" textlink="">
      <xdr:nvSpPr>
        <xdr:cNvPr id="374" name="テキスト ボックス 373"/>
        <xdr:cNvSpPr txBox="1"/>
      </xdr:nvSpPr>
      <xdr:spPr>
        <a:xfrm>
          <a:off x="6672795" y="870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33493</xdr:rowOff>
    </xdr:from>
    <xdr:to>
      <xdr:col>54</xdr:col>
      <xdr:colOff>189865</xdr:colOff>
      <xdr:row>79</xdr:row>
      <xdr:rowOff>44450</xdr:rowOff>
    </xdr:to>
    <xdr:cxnSp macro="">
      <xdr:nvCxnSpPr>
        <xdr:cNvPr id="398" name="直線コネクタ 397"/>
        <xdr:cNvCxnSpPr/>
      </xdr:nvCxnSpPr>
      <xdr:spPr>
        <a:xfrm flipV="1">
          <a:off x="10475595" y="12377893"/>
          <a:ext cx="1270" cy="121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151620</xdr:rowOff>
    </xdr:from>
    <xdr:ext cx="599010" cy="259045"/>
    <xdr:sp macro="" textlink="">
      <xdr:nvSpPr>
        <xdr:cNvPr id="401" name="普通建設事業費 （ うち新規整備　）最大値テキスト"/>
        <xdr:cNvSpPr txBox="1"/>
      </xdr:nvSpPr>
      <xdr:spPr>
        <a:xfrm>
          <a:off x="10528300" y="1215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33493</xdr:rowOff>
    </xdr:from>
    <xdr:to>
      <xdr:col>55</xdr:col>
      <xdr:colOff>88900</xdr:colOff>
      <xdr:row>72</xdr:row>
      <xdr:rowOff>33493</xdr:rowOff>
    </xdr:to>
    <xdr:cxnSp macro="">
      <xdr:nvCxnSpPr>
        <xdr:cNvPr id="402" name="直線コネクタ 401"/>
        <xdr:cNvCxnSpPr/>
      </xdr:nvCxnSpPr>
      <xdr:spPr>
        <a:xfrm>
          <a:off x="10388600" y="1237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93416</xdr:rowOff>
    </xdr:from>
    <xdr:to>
      <xdr:col>55</xdr:col>
      <xdr:colOff>0</xdr:colOff>
      <xdr:row>76</xdr:row>
      <xdr:rowOff>422</xdr:rowOff>
    </xdr:to>
    <xdr:cxnSp macro="">
      <xdr:nvCxnSpPr>
        <xdr:cNvPr id="403" name="直線コネクタ 402"/>
        <xdr:cNvCxnSpPr/>
      </xdr:nvCxnSpPr>
      <xdr:spPr>
        <a:xfrm flipV="1">
          <a:off x="9639300" y="12780716"/>
          <a:ext cx="838200" cy="24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128050</xdr:rowOff>
    </xdr:from>
    <xdr:ext cx="534377" cy="259045"/>
    <xdr:sp macro="" textlink="">
      <xdr:nvSpPr>
        <xdr:cNvPr id="404" name="普通建設事業費 （ うち新規整備　）平均値テキスト"/>
        <xdr:cNvSpPr txBox="1"/>
      </xdr:nvSpPr>
      <xdr:spPr>
        <a:xfrm>
          <a:off x="10528300" y="13329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149623</xdr:rowOff>
    </xdr:from>
    <xdr:to>
      <xdr:col>55</xdr:col>
      <xdr:colOff>50800</xdr:colOff>
      <xdr:row>78</xdr:row>
      <xdr:rowOff>79773</xdr:rowOff>
    </xdr:to>
    <xdr:sp macro="" textlink="">
      <xdr:nvSpPr>
        <xdr:cNvPr id="405" name="フローチャート: 判断 404"/>
        <xdr:cNvSpPr/>
      </xdr:nvSpPr>
      <xdr:spPr>
        <a:xfrm>
          <a:off x="104267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422</xdr:rowOff>
    </xdr:from>
    <xdr:to>
      <xdr:col>50</xdr:col>
      <xdr:colOff>114300</xdr:colOff>
      <xdr:row>76</xdr:row>
      <xdr:rowOff>109296</xdr:rowOff>
    </xdr:to>
    <xdr:cxnSp macro="">
      <xdr:nvCxnSpPr>
        <xdr:cNvPr id="406" name="直線コネクタ 405"/>
        <xdr:cNvCxnSpPr/>
      </xdr:nvCxnSpPr>
      <xdr:spPr>
        <a:xfrm flipV="1">
          <a:off x="8750300" y="13030622"/>
          <a:ext cx="889000" cy="10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130719</xdr:rowOff>
    </xdr:from>
    <xdr:to>
      <xdr:col>50</xdr:col>
      <xdr:colOff>165100</xdr:colOff>
      <xdr:row>78</xdr:row>
      <xdr:rowOff>60869</xdr:rowOff>
    </xdr:to>
    <xdr:sp macro="" textlink="">
      <xdr:nvSpPr>
        <xdr:cNvPr id="407" name="フローチャート: 判断 406"/>
        <xdr:cNvSpPr/>
      </xdr:nvSpPr>
      <xdr:spPr>
        <a:xfrm>
          <a:off x="9588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51996</xdr:rowOff>
    </xdr:from>
    <xdr:ext cx="534377" cy="259045"/>
    <xdr:sp macro="" textlink="">
      <xdr:nvSpPr>
        <xdr:cNvPr id="408" name="テキスト ボックス 407"/>
        <xdr:cNvSpPr txBox="1"/>
      </xdr:nvSpPr>
      <xdr:spPr>
        <a:xfrm>
          <a:off x="9372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88912</xdr:rowOff>
    </xdr:from>
    <xdr:to>
      <xdr:col>45</xdr:col>
      <xdr:colOff>177800</xdr:colOff>
      <xdr:row>76</xdr:row>
      <xdr:rowOff>109296</xdr:rowOff>
    </xdr:to>
    <xdr:cxnSp macro="">
      <xdr:nvCxnSpPr>
        <xdr:cNvPr id="409" name="直線コネクタ 408"/>
        <xdr:cNvCxnSpPr/>
      </xdr:nvCxnSpPr>
      <xdr:spPr>
        <a:xfrm>
          <a:off x="7861300" y="12433312"/>
          <a:ext cx="889000" cy="70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110038</xdr:rowOff>
    </xdr:from>
    <xdr:to>
      <xdr:col>46</xdr:col>
      <xdr:colOff>38100</xdr:colOff>
      <xdr:row>78</xdr:row>
      <xdr:rowOff>40188</xdr:rowOff>
    </xdr:to>
    <xdr:sp macro="" textlink="">
      <xdr:nvSpPr>
        <xdr:cNvPr id="410" name="フローチャート: 判断 409"/>
        <xdr:cNvSpPr/>
      </xdr:nvSpPr>
      <xdr:spPr>
        <a:xfrm>
          <a:off x="8699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31315</xdr:rowOff>
    </xdr:from>
    <xdr:ext cx="534377" cy="259045"/>
    <xdr:sp macro="" textlink="">
      <xdr:nvSpPr>
        <xdr:cNvPr id="411" name="テキスト ボックス 410"/>
        <xdr:cNvSpPr txBox="1"/>
      </xdr:nvSpPr>
      <xdr:spPr>
        <a:xfrm>
          <a:off x="8483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93766</xdr:rowOff>
    </xdr:from>
    <xdr:to>
      <xdr:col>41</xdr:col>
      <xdr:colOff>50800</xdr:colOff>
      <xdr:row>72</xdr:row>
      <xdr:rowOff>88912</xdr:rowOff>
    </xdr:to>
    <xdr:cxnSp macro="">
      <xdr:nvCxnSpPr>
        <xdr:cNvPr id="412" name="直線コネクタ 411"/>
        <xdr:cNvCxnSpPr/>
      </xdr:nvCxnSpPr>
      <xdr:spPr>
        <a:xfrm>
          <a:off x="6972300" y="12095266"/>
          <a:ext cx="889000" cy="3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28535</xdr:rowOff>
    </xdr:from>
    <xdr:to>
      <xdr:col>41</xdr:col>
      <xdr:colOff>101600</xdr:colOff>
      <xdr:row>77</xdr:row>
      <xdr:rowOff>130135</xdr:rowOff>
    </xdr:to>
    <xdr:sp macro="" textlink="">
      <xdr:nvSpPr>
        <xdr:cNvPr id="413" name="フローチャート: 判断 412"/>
        <xdr:cNvSpPr/>
      </xdr:nvSpPr>
      <xdr:spPr>
        <a:xfrm>
          <a:off x="7810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121262</xdr:rowOff>
    </xdr:from>
    <xdr:ext cx="534377" cy="259045"/>
    <xdr:sp macro="" textlink="">
      <xdr:nvSpPr>
        <xdr:cNvPr id="414" name="テキスト ボックス 413"/>
        <xdr:cNvSpPr txBox="1"/>
      </xdr:nvSpPr>
      <xdr:spPr>
        <a:xfrm>
          <a:off x="7594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110617</xdr:rowOff>
    </xdr:from>
    <xdr:to>
      <xdr:col>36</xdr:col>
      <xdr:colOff>165100</xdr:colOff>
      <xdr:row>77</xdr:row>
      <xdr:rowOff>40767</xdr:rowOff>
    </xdr:to>
    <xdr:sp macro="" textlink="">
      <xdr:nvSpPr>
        <xdr:cNvPr id="415" name="フローチャート: 判断 414"/>
        <xdr:cNvSpPr/>
      </xdr:nvSpPr>
      <xdr:spPr>
        <a:xfrm>
          <a:off x="6921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31894</xdr:rowOff>
    </xdr:from>
    <xdr:ext cx="534377" cy="259045"/>
    <xdr:sp macro="" textlink="">
      <xdr:nvSpPr>
        <xdr:cNvPr id="416" name="テキスト ボックス 415"/>
        <xdr:cNvSpPr txBox="1"/>
      </xdr:nvSpPr>
      <xdr:spPr>
        <a:xfrm>
          <a:off x="6705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42616</xdr:rowOff>
    </xdr:from>
    <xdr:to>
      <xdr:col>55</xdr:col>
      <xdr:colOff>50800</xdr:colOff>
      <xdr:row>74</xdr:row>
      <xdr:rowOff>144216</xdr:rowOff>
    </xdr:to>
    <xdr:sp macro="" textlink="">
      <xdr:nvSpPr>
        <xdr:cNvPr id="422" name="楕円 421"/>
        <xdr:cNvSpPr/>
      </xdr:nvSpPr>
      <xdr:spPr>
        <a:xfrm>
          <a:off x="10426700" y="127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65493</xdr:rowOff>
    </xdr:from>
    <xdr:ext cx="599010" cy="259045"/>
    <xdr:sp macro="" textlink="">
      <xdr:nvSpPr>
        <xdr:cNvPr id="423" name="普通建設事業費 （ うち新規整備　）該当値テキスト"/>
        <xdr:cNvSpPr txBox="1"/>
      </xdr:nvSpPr>
      <xdr:spPr>
        <a:xfrm>
          <a:off x="10528300" y="1258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121072</xdr:rowOff>
    </xdr:from>
    <xdr:to>
      <xdr:col>50</xdr:col>
      <xdr:colOff>165100</xdr:colOff>
      <xdr:row>76</xdr:row>
      <xdr:rowOff>51222</xdr:rowOff>
    </xdr:to>
    <xdr:sp macro="" textlink="">
      <xdr:nvSpPr>
        <xdr:cNvPr id="424" name="楕円 423"/>
        <xdr:cNvSpPr/>
      </xdr:nvSpPr>
      <xdr:spPr>
        <a:xfrm>
          <a:off x="9588500" y="129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67749</xdr:rowOff>
    </xdr:from>
    <xdr:ext cx="534377" cy="259045"/>
    <xdr:sp macro="" textlink="">
      <xdr:nvSpPr>
        <xdr:cNvPr id="425" name="テキスト ボックス 424"/>
        <xdr:cNvSpPr txBox="1"/>
      </xdr:nvSpPr>
      <xdr:spPr>
        <a:xfrm>
          <a:off x="9372111" y="1275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58496</xdr:rowOff>
    </xdr:from>
    <xdr:to>
      <xdr:col>46</xdr:col>
      <xdr:colOff>38100</xdr:colOff>
      <xdr:row>76</xdr:row>
      <xdr:rowOff>160096</xdr:rowOff>
    </xdr:to>
    <xdr:sp macro="" textlink="">
      <xdr:nvSpPr>
        <xdr:cNvPr id="426" name="楕円 425"/>
        <xdr:cNvSpPr/>
      </xdr:nvSpPr>
      <xdr:spPr>
        <a:xfrm>
          <a:off x="8699500" y="130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5173</xdr:rowOff>
    </xdr:from>
    <xdr:ext cx="534377" cy="259045"/>
    <xdr:sp macro="" textlink="">
      <xdr:nvSpPr>
        <xdr:cNvPr id="427" name="テキスト ボックス 426"/>
        <xdr:cNvSpPr txBox="1"/>
      </xdr:nvSpPr>
      <xdr:spPr>
        <a:xfrm>
          <a:off x="8483111" y="128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38112</xdr:rowOff>
    </xdr:from>
    <xdr:to>
      <xdr:col>41</xdr:col>
      <xdr:colOff>101600</xdr:colOff>
      <xdr:row>72</xdr:row>
      <xdr:rowOff>139712</xdr:rowOff>
    </xdr:to>
    <xdr:sp macro="" textlink="">
      <xdr:nvSpPr>
        <xdr:cNvPr id="428" name="楕円 427"/>
        <xdr:cNvSpPr/>
      </xdr:nvSpPr>
      <xdr:spPr>
        <a:xfrm>
          <a:off x="7810500" y="123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156239</xdr:rowOff>
    </xdr:from>
    <xdr:ext cx="599010" cy="259045"/>
    <xdr:sp macro="" textlink="">
      <xdr:nvSpPr>
        <xdr:cNvPr id="429" name="テキスト ボックス 428"/>
        <xdr:cNvSpPr txBox="1"/>
      </xdr:nvSpPr>
      <xdr:spPr>
        <a:xfrm>
          <a:off x="7561795" y="1215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42966</xdr:rowOff>
    </xdr:from>
    <xdr:to>
      <xdr:col>36</xdr:col>
      <xdr:colOff>165100</xdr:colOff>
      <xdr:row>70</xdr:row>
      <xdr:rowOff>144566</xdr:rowOff>
    </xdr:to>
    <xdr:sp macro="" textlink="">
      <xdr:nvSpPr>
        <xdr:cNvPr id="430" name="楕円 429"/>
        <xdr:cNvSpPr/>
      </xdr:nvSpPr>
      <xdr:spPr>
        <a:xfrm>
          <a:off x="6921500" y="120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161093</xdr:rowOff>
    </xdr:from>
    <xdr:ext cx="599010" cy="259045"/>
    <xdr:sp macro="" textlink="">
      <xdr:nvSpPr>
        <xdr:cNvPr id="431" name="テキスト ボックス 430"/>
        <xdr:cNvSpPr txBox="1"/>
      </xdr:nvSpPr>
      <xdr:spPr>
        <a:xfrm>
          <a:off x="6672795" y="1181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7" name="直線コネクタ 456"/>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8"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9" name="直線コネクタ 458"/>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60"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61" name="直線コネクタ 460"/>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29755</xdr:rowOff>
    </xdr:from>
    <xdr:to>
      <xdr:col>55</xdr:col>
      <xdr:colOff>0</xdr:colOff>
      <xdr:row>92</xdr:row>
      <xdr:rowOff>39388</xdr:rowOff>
    </xdr:to>
    <xdr:cxnSp macro="">
      <xdr:nvCxnSpPr>
        <xdr:cNvPr id="462" name="直線コネクタ 461"/>
        <xdr:cNvCxnSpPr/>
      </xdr:nvCxnSpPr>
      <xdr:spPr>
        <a:xfrm>
          <a:off x="9639300" y="15803155"/>
          <a:ext cx="8382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3"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4" name="フローチャート: 判断 463"/>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29755</xdr:rowOff>
    </xdr:from>
    <xdr:to>
      <xdr:col>50</xdr:col>
      <xdr:colOff>114300</xdr:colOff>
      <xdr:row>93</xdr:row>
      <xdr:rowOff>64371</xdr:rowOff>
    </xdr:to>
    <xdr:cxnSp macro="">
      <xdr:nvCxnSpPr>
        <xdr:cNvPr id="465" name="直線コネクタ 464"/>
        <xdr:cNvCxnSpPr/>
      </xdr:nvCxnSpPr>
      <xdr:spPr>
        <a:xfrm flipV="1">
          <a:off x="8750300" y="15803155"/>
          <a:ext cx="889000" cy="20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6" name="フローチャート: 判断 465"/>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7" name="テキスト ボックス 466"/>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64371</xdr:rowOff>
    </xdr:from>
    <xdr:to>
      <xdr:col>45</xdr:col>
      <xdr:colOff>177800</xdr:colOff>
      <xdr:row>97</xdr:row>
      <xdr:rowOff>75158</xdr:rowOff>
    </xdr:to>
    <xdr:cxnSp macro="">
      <xdr:nvCxnSpPr>
        <xdr:cNvPr id="468" name="直線コネクタ 467"/>
        <xdr:cNvCxnSpPr/>
      </xdr:nvCxnSpPr>
      <xdr:spPr>
        <a:xfrm flipV="1">
          <a:off x="7861300" y="16009221"/>
          <a:ext cx="889000" cy="69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9" name="フローチャート: 判断 468"/>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70" name="テキスト ボックス 469"/>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75158</xdr:rowOff>
    </xdr:from>
    <xdr:to>
      <xdr:col>41</xdr:col>
      <xdr:colOff>50800</xdr:colOff>
      <xdr:row>97</xdr:row>
      <xdr:rowOff>103254</xdr:rowOff>
    </xdr:to>
    <xdr:cxnSp macro="">
      <xdr:nvCxnSpPr>
        <xdr:cNvPr id="471" name="直線コネクタ 470"/>
        <xdr:cNvCxnSpPr/>
      </xdr:nvCxnSpPr>
      <xdr:spPr>
        <a:xfrm flipV="1">
          <a:off x="6972300" y="16705808"/>
          <a:ext cx="889000" cy="2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2" name="フローチャート: 判断 471"/>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3" name="テキスト ボックス 472"/>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4" name="フローチャート: 判断 473"/>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5" name="テキスト ボックス 474"/>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160038</xdr:rowOff>
    </xdr:from>
    <xdr:to>
      <xdr:col>55</xdr:col>
      <xdr:colOff>50800</xdr:colOff>
      <xdr:row>92</xdr:row>
      <xdr:rowOff>90188</xdr:rowOff>
    </xdr:to>
    <xdr:sp macro="" textlink="">
      <xdr:nvSpPr>
        <xdr:cNvPr id="481" name="楕円 480"/>
        <xdr:cNvSpPr/>
      </xdr:nvSpPr>
      <xdr:spPr>
        <a:xfrm>
          <a:off x="10426700" y="157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11465</xdr:rowOff>
    </xdr:from>
    <xdr:ext cx="599010" cy="259045"/>
    <xdr:sp macro="" textlink="">
      <xdr:nvSpPr>
        <xdr:cNvPr id="482" name="普通建設事業費 （ うち更新整備　）該当値テキスト"/>
        <xdr:cNvSpPr txBox="1"/>
      </xdr:nvSpPr>
      <xdr:spPr>
        <a:xfrm>
          <a:off x="10528300" y="156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150405</xdr:rowOff>
    </xdr:from>
    <xdr:to>
      <xdr:col>50</xdr:col>
      <xdr:colOff>165100</xdr:colOff>
      <xdr:row>92</xdr:row>
      <xdr:rowOff>80555</xdr:rowOff>
    </xdr:to>
    <xdr:sp macro="" textlink="">
      <xdr:nvSpPr>
        <xdr:cNvPr id="483" name="楕円 482"/>
        <xdr:cNvSpPr/>
      </xdr:nvSpPr>
      <xdr:spPr>
        <a:xfrm>
          <a:off x="9588500" y="157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97082</xdr:rowOff>
    </xdr:from>
    <xdr:ext cx="599010" cy="259045"/>
    <xdr:sp macro="" textlink="">
      <xdr:nvSpPr>
        <xdr:cNvPr id="484" name="テキスト ボックス 483"/>
        <xdr:cNvSpPr txBox="1"/>
      </xdr:nvSpPr>
      <xdr:spPr>
        <a:xfrm>
          <a:off x="9339795" y="1552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13571</xdr:rowOff>
    </xdr:from>
    <xdr:to>
      <xdr:col>46</xdr:col>
      <xdr:colOff>38100</xdr:colOff>
      <xdr:row>93</xdr:row>
      <xdr:rowOff>115171</xdr:rowOff>
    </xdr:to>
    <xdr:sp macro="" textlink="">
      <xdr:nvSpPr>
        <xdr:cNvPr id="485" name="楕円 484"/>
        <xdr:cNvSpPr/>
      </xdr:nvSpPr>
      <xdr:spPr>
        <a:xfrm>
          <a:off x="8699500" y="159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131698</xdr:rowOff>
    </xdr:from>
    <xdr:ext cx="534377" cy="259045"/>
    <xdr:sp macro="" textlink="">
      <xdr:nvSpPr>
        <xdr:cNvPr id="486" name="テキスト ボックス 485"/>
        <xdr:cNvSpPr txBox="1"/>
      </xdr:nvSpPr>
      <xdr:spPr>
        <a:xfrm>
          <a:off x="8483111" y="1573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24358</xdr:rowOff>
    </xdr:from>
    <xdr:to>
      <xdr:col>41</xdr:col>
      <xdr:colOff>101600</xdr:colOff>
      <xdr:row>97</xdr:row>
      <xdr:rowOff>125958</xdr:rowOff>
    </xdr:to>
    <xdr:sp macro="" textlink="">
      <xdr:nvSpPr>
        <xdr:cNvPr id="487" name="楕円 486"/>
        <xdr:cNvSpPr/>
      </xdr:nvSpPr>
      <xdr:spPr>
        <a:xfrm>
          <a:off x="7810500" y="166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142485</xdr:rowOff>
    </xdr:from>
    <xdr:ext cx="534377" cy="259045"/>
    <xdr:sp macro="" textlink="">
      <xdr:nvSpPr>
        <xdr:cNvPr id="488" name="テキスト ボックス 487"/>
        <xdr:cNvSpPr txBox="1"/>
      </xdr:nvSpPr>
      <xdr:spPr>
        <a:xfrm>
          <a:off x="7594111" y="1643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52454</xdr:rowOff>
    </xdr:from>
    <xdr:to>
      <xdr:col>36</xdr:col>
      <xdr:colOff>165100</xdr:colOff>
      <xdr:row>97</xdr:row>
      <xdr:rowOff>154054</xdr:rowOff>
    </xdr:to>
    <xdr:sp macro="" textlink="">
      <xdr:nvSpPr>
        <xdr:cNvPr id="489" name="楕円 488"/>
        <xdr:cNvSpPr/>
      </xdr:nvSpPr>
      <xdr:spPr>
        <a:xfrm>
          <a:off x="6921500" y="166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145181</xdr:rowOff>
    </xdr:from>
    <xdr:ext cx="534377" cy="259045"/>
    <xdr:sp macro="" textlink="">
      <xdr:nvSpPr>
        <xdr:cNvPr id="490" name="テキスト ボックス 489"/>
        <xdr:cNvSpPr txBox="1"/>
      </xdr:nvSpPr>
      <xdr:spPr>
        <a:xfrm>
          <a:off x="6705111"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4" name="直線コネクタ 513"/>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7"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8" name="直線コネクタ 517"/>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100647</xdr:rowOff>
    </xdr:from>
    <xdr:to>
      <xdr:col>85</xdr:col>
      <xdr:colOff>127000</xdr:colOff>
      <xdr:row>38</xdr:row>
      <xdr:rowOff>119025</xdr:rowOff>
    </xdr:to>
    <xdr:cxnSp macro="">
      <xdr:nvCxnSpPr>
        <xdr:cNvPr id="519" name="直線コネクタ 518"/>
        <xdr:cNvCxnSpPr/>
      </xdr:nvCxnSpPr>
      <xdr:spPr>
        <a:xfrm>
          <a:off x="15481300" y="6615747"/>
          <a:ext cx="838200" cy="1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20"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21" name="フローチャート: 判断 520"/>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52819</xdr:rowOff>
    </xdr:from>
    <xdr:to>
      <xdr:col>81</xdr:col>
      <xdr:colOff>50800</xdr:colOff>
      <xdr:row>38</xdr:row>
      <xdr:rowOff>100647</xdr:rowOff>
    </xdr:to>
    <xdr:cxnSp macro="">
      <xdr:nvCxnSpPr>
        <xdr:cNvPr id="522" name="直線コネクタ 521"/>
        <xdr:cNvCxnSpPr/>
      </xdr:nvCxnSpPr>
      <xdr:spPr>
        <a:xfrm>
          <a:off x="14592300" y="6567919"/>
          <a:ext cx="889000" cy="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3" name="フローチャート: 判断 522"/>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4" name="テキスト ボックス 523"/>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52819</xdr:rowOff>
    </xdr:from>
    <xdr:to>
      <xdr:col>76</xdr:col>
      <xdr:colOff>114300</xdr:colOff>
      <xdr:row>38</xdr:row>
      <xdr:rowOff>107137</xdr:rowOff>
    </xdr:to>
    <xdr:cxnSp macro="">
      <xdr:nvCxnSpPr>
        <xdr:cNvPr id="525" name="直線コネクタ 524"/>
        <xdr:cNvCxnSpPr/>
      </xdr:nvCxnSpPr>
      <xdr:spPr>
        <a:xfrm flipV="1">
          <a:off x="13703300" y="6567919"/>
          <a:ext cx="889000" cy="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6" name="フローチャート: 判断 525"/>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7" name="テキスト ボックス 526"/>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107137</xdr:rowOff>
    </xdr:from>
    <xdr:to>
      <xdr:col>71</xdr:col>
      <xdr:colOff>177800</xdr:colOff>
      <xdr:row>38</xdr:row>
      <xdr:rowOff>149072</xdr:rowOff>
    </xdr:to>
    <xdr:cxnSp macro="">
      <xdr:nvCxnSpPr>
        <xdr:cNvPr id="528" name="直線コネクタ 527"/>
        <xdr:cNvCxnSpPr/>
      </xdr:nvCxnSpPr>
      <xdr:spPr>
        <a:xfrm flipV="1">
          <a:off x="12814300" y="6622237"/>
          <a:ext cx="8890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9" name="フローチャート: 判断 528"/>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30" name="テキスト ボックス 529"/>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31" name="フローチャート: 判断 530"/>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2" name="テキスト ボックス 531"/>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68225</xdr:rowOff>
    </xdr:from>
    <xdr:to>
      <xdr:col>85</xdr:col>
      <xdr:colOff>177800</xdr:colOff>
      <xdr:row>38</xdr:row>
      <xdr:rowOff>169825</xdr:rowOff>
    </xdr:to>
    <xdr:sp macro="" textlink="">
      <xdr:nvSpPr>
        <xdr:cNvPr id="538" name="楕円 537"/>
        <xdr:cNvSpPr/>
      </xdr:nvSpPr>
      <xdr:spPr>
        <a:xfrm>
          <a:off x="16268700" y="65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27831</xdr:rowOff>
    </xdr:from>
    <xdr:ext cx="469744" cy="259045"/>
    <xdr:sp macro="" textlink="">
      <xdr:nvSpPr>
        <xdr:cNvPr id="539" name="災害復旧事業費該当値テキスト"/>
        <xdr:cNvSpPr txBox="1"/>
      </xdr:nvSpPr>
      <xdr:spPr>
        <a:xfrm>
          <a:off x="16370300" y="65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49847</xdr:rowOff>
    </xdr:from>
    <xdr:to>
      <xdr:col>81</xdr:col>
      <xdr:colOff>101600</xdr:colOff>
      <xdr:row>38</xdr:row>
      <xdr:rowOff>151447</xdr:rowOff>
    </xdr:to>
    <xdr:sp macro="" textlink="">
      <xdr:nvSpPr>
        <xdr:cNvPr id="540" name="楕円 539"/>
        <xdr:cNvSpPr/>
      </xdr:nvSpPr>
      <xdr:spPr>
        <a:xfrm>
          <a:off x="15430500" y="65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167974</xdr:rowOff>
    </xdr:from>
    <xdr:ext cx="469744" cy="259045"/>
    <xdr:sp macro="" textlink="">
      <xdr:nvSpPr>
        <xdr:cNvPr id="541" name="テキスト ボックス 540"/>
        <xdr:cNvSpPr txBox="1"/>
      </xdr:nvSpPr>
      <xdr:spPr>
        <a:xfrm>
          <a:off x="15246428" y="634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2019</xdr:rowOff>
    </xdr:from>
    <xdr:to>
      <xdr:col>76</xdr:col>
      <xdr:colOff>165100</xdr:colOff>
      <xdr:row>38</xdr:row>
      <xdr:rowOff>103619</xdr:rowOff>
    </xdr:to>
    <xdr:sp macro="" textlink="">
      <xdr:nvSpPr>
        <xdr:cNvPr id="542" name="楕円 541"/>
        <xdr:cNvSpPr/>
      </xdr:nvSpPr>
      <xdr:spPr>
        <a:xfrm>
          <a:off x="14541500" y="65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120146</xdr:rowOff>
    </xdr:from>
    <xdr:ext cx="534377" cy="259045"/>
    <xdr:sp macro="" textlink="">
      <xdr:nvSpPr>
        <xdr:cNvPr id="543" name="テキスト ボックス 542"/>
        <xdr:cNvSpPr txBox="1"/>
      </xdr:nvSpPr>
      <xdr:spPr>
        <a:xfrm>
          <a:off x="14325111" y="62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56337</xdr:rowOff>
    </xdr:from>
    <xdr:to>
      <xdr:col>72</xdr:col>
      <xdr:colOff>38100</xdr:colOff>
      <xdr:row>38</xdr:row>
      <xdr:rowOff>157937</xdr:rowOff>
    </xdr:to>
    <xdr:sp macro="" textlink="">
      <xdr:nvSpPr>
        <xdr:cNvPr id="544" name="楕円 543"/>
        <xdr:cNvSpPr/>
      </xdr:nvSpPr>
      <xdr:spPr>
        <a:xfrm>
          <a:off x="13652500" y="65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3014</xdr:rowOff>
    </xdr:from>
    <xdr:ext cx="469744" cy="259045"/>
    <xdr:sp macro="" textlink="">
      <xdr:nvSpPr>
        <xdr:cNvPr id="545" name="テキスト ボックス 544"/>
        <xdr:cNvSpPr txBox="1"/>
      </xdr:nvSpPr>
      <xdr:spPr>
        <a:xfrm>
          <a:off x="13468428" y="63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98272</xdr:rowOff>
    </xdr:from>
    <xdr:to>
      <xdr:col>67</xdr:col>
      <xdr:colOff>101600</xdr:colOff>
      <xdr:row>39</xdr:row>
      <xdr:rowOff>28422</xdr:rowOff>
    </xdr:to>
    <xdr:sp macro="" textlink="">
      <xdr:nvSpPr>
        <xdr:cNvPr id="546" name="楕円 545"/>
        <xdr:cNvSpPr/>
      </xdr:nvSpPr>
      <xdr:spPr>
        <a:xfrm>
          <a:off x="12763500" y="66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19549</xdr:rowOff>
    </xdr:from>
    <xdr:ext cx="469744" cy="259045"/>
    <xdr:sp macro="" textlink="">
      <xdr:nvSpPr>
        <xdr:cNvPr id="547" name="テキスト ボックス 546"/>
        <xdr:cNvSpPr txBox="1"/>
      </xdr:nvSpPr>
      <xdr:spPr>
        <a:xfrm>
          <a:off x="12579428" y="670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61" name="テキスト ボックス 56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3" name="テキスト ボックス 56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5" name="テキスト ボックス 56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7" name="テキスト ボックス 566"/>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9" name="テキスト ボックス 56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71" name="直線コネクタ 570"/>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2"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3" name="直線コネクタ 57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4"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5" name="直線コネクタ 574"/>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6" name="直線コネクタ 57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7"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8" name="フローチャート: 判断 577"/>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9" name="直線コネクタ 57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80" name="フローチャート: 判断 579"/>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81" name="テキスト ボックス 580"/>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2" name="直線コネクタ 58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3" name="フローチャート: 判断 582"/>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4" name="テキスト ボックス 583"/>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5" name="直線コネクタ 58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6" name="フローチャート: 判断 58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7" name="テキスト ボックス 58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8" name="フローチャート: 判断 587"/>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9" name="テキスト ボックス 588"/>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5" name="楕円 59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6"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7" name="楕円 59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8" name="テキスト ボックス 59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9" name="楕円 59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600" name="テキスト ボックス 599"/>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1" name="楕円 60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2" name="テキスト ボックス 60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3" name="楕円 60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4" name="テキスト ボックス 60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8" name="直線コネクタ 627"/>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9"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30" name="直線コネクタ 629"/>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31"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2" name="直線コネクタ 631"/>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8998</xdr:rowOff>
    </xdr:from>
    <xdr:to>
      <xdr:col>85</xdr:col>
      <xdr:colOff>127000</xdr:colOff>
      <xdr:row>76</xdr:row>
      <xdr:rowOff>17723</xdr:rowOff>
    </xdr:to>
    <xdr:cxnSp macro="">
      <xdr:nvCxnSpPr>
        <xdr:cNvPr id="633" name="直線コネクタ 632"/>
        <xdr:cNvCxnSpPr/>
      </xdr:nvCxnSpPr>
      <xdr:spPr>
        <a:xfrm>
          <a:off x="15481300" y="13039198"/>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4"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5" name="フローチャート: 判断 634"/>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97150</xdr:rowOff>
    </xdr:from>
    <xdr:to>
      <xdr:col>81</xdr:col>
      <xdr:colOff>50800</xdr:colOff>
      <xdr:row>76</xdr:row>
      <xdr:rowOff>8998</xdr:rowOff>
    </xdr:to>
    <xdr:cxnSp macro="">
      <xdr:nvCxnSpPr>
        <xdr:cNvPr id="636" name="直線コネクタ 635"/>
        <xdr:cNvCxnSpPr/>
      </xdr:nvCxnSpPr>
      <xdr:spPr>
        <a:xfrm>
          <a:off x="14592300" y="12955900"/>
          <a:ext cx="889000" cy="8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7" name="フローチャート: 判断 636"/>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8" name="テキスト ボックス 637"/>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46793</xdr:rowOff>
    </xdr:from>
    <xdr:to>
      <xdr:col>76</xdr:col>
      <xdr:colOff>114300</xdr:colOff>
      <xdr:row>75</xdr:row>
      <xdr:rowOff>97150</xdr:rowOff>
    </xdr:to>
    <xdr:cxnSp macro="">
      <xdr:nvCxnSpPr>
        <xdr:cNvPr id="639" name="直線コネクタ 638"/>
        <xdr:cNvCxnSpPr/>
      </xdr:nvCxnSpPr>
      <xdr:spPr>
        <a:xfrm>
          <a:off x="13703300" y="12905543"/>
          <a:ext cx="889000" cy="5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40" name="フローチャート: 判断 639"/>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41" name="テキスト ボックス 640"/>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19163</xdr:rowOff>
    </xdr:from>
    <xdr:to>
      <xdr:col>71</xdr:col>
      <xdr:colOff>177800</xdr:colOff>
      <xdr:row>75</xdr:row>
      <xdr:rowOff>46793</xdr:rowOff>
    </xdr:to>
    <xdr:cxnSp macro="">
      <xdr:nvCxnSpPr>
        <xdr:cNvPr id="642" name="直線コネクタ 641"/>
        <xdr:cNvCxnSpPr/>
      </xdr:nvCxnSpPr>
      <xdr:spPr>
        <a:xfrm>
          <a:off x="12814300" y="12877913"/>
          <a:ext cx="889000" cy="2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3" name="フローチャート: 判断 642"/>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4" name="テキスト ボックス 643"/>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5" name="フローチャート: 判断 644"/>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6" name="テキスト ボックス 645"/>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138373</xdr:rowOff>
    </xdr:from>
    <xdr:to>
      <xdr:col>85</xdr:col>
      <xdr:colOff>177800</xdr:colOff>
      <xdr:row>76</xdr:row>
      <xdr:rowOff>68523</xdr:rowOff>
    </xdr:to>
    <xdr:sp macro="" textlink="">
      <xdr:nvSpPr>
        <xdr:cNvPr id="652" name="楕円 651"/>
        <xdr:cNvSpPr/>
      </xdr:nvSpPr>
      <xdr:spPr>
        <a:xfrm>
          <a:off x="16268700" y="129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161250</xdr:rowOff>
    </xdr:from>
    <xdr:ext cx="599010" cy="259045"/>
    <xdr:sp macro="" textlink="">
      <xdr:nvSpPr>
        <xdr:cNvPr id="653" name="公債費該当値テキスト"/>
        <xdr:cNvSpPr txBox="1"/>
      </xdr:nvSpPr>
      <xdr:spPr>
        <a:xfrm>
          <a:off x="16370300" y="1284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129648</xdr:rowOff>
    </xdr:from>
    <xdr:to>
      <xdr:col>81</xdr:col>
      <xdr:colOff>101600</xdr:colOff>
      <xdr:row>76</xdr:row>
      <xdr:rowOff>59798</xdr:rowOff>
    </xdr:to>
    <xdr:sp macro="" textlink="">
      <xdr:nvSpPr>
        <xdr:cNvPr id="654" name="楕円 653"/>
        <xdr:cNvSpPr/>
      </xdr:nvSpPr>
      <xdr:spPr>
        <a:xfrm>
          <a:off x="15430500" y="129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76325</xdr:rowOff>
    </xdr:from>
    <xdr:ext cx="599010" cy="259045"/>
    <xdr:sp macro="" textlink="">
      <xdr:nvSpPr>
        <xdr:cNvPr id="655" name="テキスト ボックス 654"/>
        <xdr:cNvSpPr txBox="1"/>
      </xdr:nvSpPr>
      <xdr:spPr>
        <a:xfrm>
          <a:off x="15181795" y="1276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46350</xdr:rowOff>
    </xdr:from>
    <xdr:to>
      <xdr:col>76</xdr:col>
      <xdr:colOff>165100</xdr:colOff>
      <xdr:row>75</xdr:row>
      <xdr:rowOff>147951</xdr:rowOff>
    </xdr:to>
    <xdr:sp macro="" textlink="">
      <xdr:nvSpPr>
        <xdr:cNvPr id="656" name="楕円 655"/>
        <xdr:cNvSpPr/>
      </xdr:nvSpPr>
      <xdr:spPr>
        <a:xfrm>
          <a:off x="14541500" y="129051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164477</xdr:rowOff>
    </xdr:from>
    <xdr:ext cx="599010" cy="259045"/>
    <xdr:sp macro="" textlink="">
      <xdr:nvSpPr>
        <xdr:cNvPr id="657" name="テキスト ボックス 656"/>
        <xdr:cNvSpPr txBox="1"/>
      </xdr:nvSpPr>
      <xdr:spPr>
        <a:xfrm>
          <a:off x="14292795" y="1268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167443</xdr:rowOff>
    </xdr:from>
    <xdr:to>
      <xdr:col>72</xdr:col>
      <xdr:colOff>38100</xdr:colOff>
      <xdr:row>75</xdr:row>
      <xdr:rowOff>97593</xdr:rowOff>
    </xdr:to>
    <xdr:sp macro="" textlink="">
      <xdr:nvSpPr>
        <xdr:cNvPr id="658" name="楕円 657"/>
        <xdr:cNvSpPr/>
      </xdr:nvSpPr>
      <xdr:spPr>
        <a:xfrm>
          <a:off x="13652500" y="128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114120</xdr:rowOff>
    </xdr:from>
    <xdr:ext cx="599010" cy="259045"/>
    <xdr:sp macro="" textlink="">
      <xdr:nvSpPr>
        <xdr:cNvPr id="659" name="テキスト ボックス 658"/>
        <xdr:cNvSpPr txBox="1"/>
      </xdr:nvSpPr>
      <xdr:spPr>
        <a:xfrm>
          <a:off x="13403795" y="1262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139813</xdr:rowOff>
    </xdr:from>
    <xdr:to>
      <xdr:col>67</xdr:col>
      <xdr:colOff>101600</xdr:colOff>
      <xdr:row>75</xdr:row>
      <xdr:rowOff>69963</xdr:rowOff>
    </xdr:to>
    <xdr:sp macro="" textlink="">
      <xdr:nvSpPr>
        <xdr:cNvPr id="660" name="楕円 659"/>
        <xdr:cNvSpPr/>
      </xdr:nvSpPr>
      <xdr:spPr>
        <a:xfrm>
          <a:off x="12763500" y="1282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86490</xdr:rowOff>
    </xdr:from>
    <xdr:ext cx="599010" cy="259045"/>
    <xdr:sp macro="" textlink="">
      <xdr:nvSpPr>
        <xdr:cNvPr id="661" name="テキスト ボックス 660"/>
        <xdr:cNvSpPr txBox="1"/>
      </xdr:nvSpPr>
      <xdr:spPr>
        <a:xfrm>
          <a:off x="12514795" y="1260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81" name="直線コネクタ 680"/>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2"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3" name="直線コネクタ 682"/>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4"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5" name="直線コネクタ 684"/>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140802</xdr:rowOff>
    </xdr:from>
    <xdr:to>
      <xdr:col>85</xdr:col>
      <xdr:colOff>127000</xdr:colOff>
      <xdr:row>97</xdr:row>
      <xdr:rowOff>70252</xdr:rowOff>
    </xdr:to>
    <xdr:cxnSp macro="">
      <xdr:nvCxnSpPr>
        <xdr:cNvPr id="686" name="直線コネクタ 685"/>
        <xdr:cNvCxnSpPr/>
      </xdr:nvCxnSpPr>
      <xdr:spPr>
        <a:xfrm>
          <a:off x="15481300" y="16600002"/>
          <a:ext cx="838200" cy="10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7"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8" name="フローチャート: 判断 687"/>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140802</xdr:rowOff>
    </xdr:from>
    <xdr:to>
      <xdr:col>81</xdr:col>
      <xdr:colOff>50800</xdr:colOff>
      <xdr:row>97</xdr:row>
      <xdr:rowOff>146489</xdr:rowOff>
    </xdr:to>
    <xdr:cxnSp macro="">
      <xdr:nvCxnSpPr>
        <xdr:cNvPr id="689" name="直線コネクタ 688"/>
        <xdr:cNvCxnSpPr/>
      </xdr:nvCxnSpPr>
      <xdr:spPr>
        <a:xfrm flipV="1">
          <a:off x="14592300" y="16600002"/>
          <a:ext cx="889000" cy="17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90" name="フローチャート: 判断 689"/>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91" name="テキスト ボックス 690"/>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148775</xdr:rowOff>
    </xdr:from>
    <xdr:to>
      <xdr:col>76</xdr:col>
      <xdr:colOff>114300</xdr:colOff>
      <xdr:row>97</xdr:row>
      <xdr:rowOff>146489</xdr:rowOff>
    </xdr:to>
    <xdr:cxnSp macro="">
      <xdr:nvCxnSpPr>
        <xdr:cNvPr id="692" name="直線コネクタ 691"/>
        <xdr:cNvCxnSpPr/>
      </xdr:nvCxnSpPr>
      <xdr:spPr>
        <a:xfrm>
          <a:off x="13703300" y="16607975"/>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3" name="フローチャート: 判断 692"/>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4" name="テキスト ボックス 693"/>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75612</xdr:rowOff>
    </xdr:from>
    <xdr:to>
      <xdr:col>71</xdr:col>
      <xdr:colOff>177800</xdr:colOff>
      <xdr:row>96</xdr:row>
      <xdr:rowOff>148775</xdr:rowOff>
    </xdr:to>
    <xdr:cxnSp macro="">
      <xdr:nvCxnSpPr>
        <xdr:cNvPr id="695" name="直線コネクタ 694"/>
        <xdr:cNvCxnSpPr/>
      </xdr:nvCxnSpPr>
      <xdr:spPr>
        <a:xfrm>
          <a:off x="12814300" y="16534812"/>
          <a:ext cx="889000" cy="7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6" name="フローチャート: 判断 695"/>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7" name="テキスト ボックス 696"/>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8" name="フローチャート: 判断 697"/>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9" name="テキスト ボックス 698"/>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19452</xdr:rowOff>
    </xdr:from>
    <xdr:to>
      <xdr:col>85</xdr:col>
      <xdr:colOff>177800</xdr:colOff>
      <xdr:row>97</xdr:row>
      <xdr:rowOff>121052</xdr:rowOff>
    </xdr:to>
    <xdr:sp macro="" textlink="">
      <xdr:nvSpPr>
        <xdr:cNvPr id="705" name="楕円 704"/>
        <xdr:cNvSpPr/>
      </xdr:nvSpPr>
      <xdr:spPr>
        <a:xfrm>
          <a:off x="16268700" y="166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150279</xdr:rowOff>
    </xdr:from>
    <xdr:ext cx="534377" cy="259045"/>
    <xdr:sp macro="" textlink="">
      <xdr:nvSpPr>
        <xdr:cNvPr id="706" name="積立金該当値テキスト"/>
        <xdr:cNvSpPr txBox="1"/>
      </xdr:nvSpPr>
      <xdr:spPr>
        <a:xfrm>
          <a:off x="16370300" y="164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90002</xdr:rowOff>
    </xdr:from>
    <xdr:to>
      <xdr:col>81</xdr:col>
      <xdr:colOff>101600</xdr:colOff>
      <xdr:row>97</xdr:row>
      <xdr:rowOff>20152</xdr:rowOff>
    </xdr:to>
    <xdr:sp macro="" textlink="">
      <xdr:nvSpPr>
        <xdr:cNvPr id="707" name="楕円 706"/>
        <xdr:cNvSpPr/>
      </xdr:nvSpPr>
      <xdr:spPr>
        <a:xfrm>
          <a:off x="15430500" y="1654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36679</xdr:rowOff>
    </xdr:from>
    <xdr:ext cx="534377" cy="259045"/>
    <xdr:sp macro="" textlink="">
      <xdr:nvSpPr>
        <xdr:cNvPr id="708" name="テキスト ボックス 707"/>
        <xdr:cNvSpPr txBox="1"/>
      </xdr:nvSpPr>
      <xdr:spPr>
        <a:xfrm>
          <a:off x="15214111" y="1632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95689</xdr:rowOff>
    </xdr:from>
    <xdr:to>
      <xdr:col>76</xdr:col>
      <xdr:colOff>165100</xdr:colOff>
      <xdr:row>98</xdr:row>
      <xdr:rowOff>25839</xdr:rowOff>
    </xdr:to>
    <xdr:sp macro="" textlink="">
      <xdr:nvSpPr>
        <xdr:cNvPr id="709" name="楕円 708"/>
        <xdr:cNvSpPr/>
      </xdr:nvSpPr>
      <xdr:spPr>
        <a:xfrm>
          <a:off x="14541500" y="167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16966</xdr:rowOff>
    </xdr:from>
    <xdr:ext cx="469744" cy="259045"/>
    <xdr:sp macro="" textlink="">
      <xdr:nvSpPr>
        <xdr:cNvPr id="710" name="テキスト ボックス 709"/>
        <xdr:cNvSpPr txBox="1"/>
      </xdr:nvSpPr>
      <xdr:spPr>
        <a:xfrm>
          <a:off x="14357428" y="1681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97975</xdr:rowOff>
    </xdr:from>
    <xdr:to>
      <xdr:col>72</xdr:col>
      <xdr:colOff>38100</xdr:colOff>
      <xdr:row>97</xdr:row>
      <xdr:rowOff>28125</xdr:rowOff>
    </xdr:to>
    <xdr:sp macro="" textlink="">
      <xdr:nvSpPr>
        <xdr:cNvPr id="711" name="楕円 710"/>
        <xdr:cNvSpPr/>
      </xdr:nvSpPr>
      <xdr:spPr>
        <a:xfrm>
          <a:off x="13652500" y="165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44652</xdr:rowOff>
    </xdr:from>
    <xdr:ext cx="534377" cy="259045"/>
    <xdr:sp macro="" textlink="">
      <xdr:nvSpPr>
        <xdr:cNvPr id="712" name="テキスト ボックス 711"/>
        <xdr:cNvSpPr txBox="1"/>
      </xdr:nvSpPr>
      <xdr:spPr>
        <a:xfrm>
          <a:off x="13436111" y="1633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24812</xdr:rowOff>
    </xdr:from>
    <xdr:to>
      <xdr:col>67</xdr:col>
      <xdr:colOff>101600</xdr:colOff>
      <xdr:row>96</xdr:row>
      <xdr:rowOff>126412</xdr:rowOff>
    </xdr:to>
    <xdr:sp macro="" textlink="">
      <xdr:nvSpPr>
        <xdr:cNvPr id="713" name="楕円 712"/>
        <xdr:cNvSpPr/>
      </xdr:nvSpPr>
      <xdr:spPr>
        <a:xfrm>
          <a:off x="12763500" y="164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142939</xdr:rowOff>
    </xdr:from>
    <xdr:ext cx="534377" cy="259045"/>
    <xdr:sp macro="" textlink="">
      <xdr:nvSpPr>
        <xdr:cNvPr id="714" name="テキスト ボックス 713"/>
        <xdr:cNvSpPr txBox="1"/>
      </xdr:nvSpPr>
      <xdr:spPr>
        <a:xfrm>
          <a:off x="12547111" y="162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8" name="直線コネクタ 737"/>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41"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2" name="直線コネクタ 741"/>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4"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5" name="フローチャート: 判断 744"/>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32486</xdr:rowOff>
    </xdr:from>
    <xdr:to>
      <xdr:col>111</xdr:col>
      <xdr:colOff>177800</xdr:colOff>
      <xdr:row>39</xdr:row>
      <xdr:rowOff>44450</xdr:rowOff>
    </xdr:to>
    <xdr:cxnSp macro="">
      <xdr:nvCxnSpPr>
        <xdr:cNvPr id="746" name="直線コネクタ 745"/>
        <xdr:cNvCxnSpPr/>
      </xdr:nvCxnSpPr>
      <xdr:spPr>
        <a:xfrm>
          <a:off x="20434300" y="6719036"/>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7" name="フローチャート: 判断 746"/>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8" name="テキスト ボックス 747"/>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32486</xdr:rowOff>
    </xdr:from>
    <xdr:to>
      <xdr:col>107</xdr:col>
      <xdr:colOff>50800</xdr:colOff>
      <xdr:row>39</xdr:row>
      <xdr:rowOff>44450</xdr:rowOff>
    </xdr:to>
    <xdr:cxnSp macro="">
      <xdr:nvCxnSpPr>
        <xdr:cNvPr id="749" name="直線コネクタ 748"/>
        <xdr:cNvCxnSpPr/>
      </xdr:nvCxnSpPr>
      <xdr:spPr>
        <a:xfrm flipV="1">
          <a:off x="19545300" y="6719036"/>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50" name="フローチャート: 判断 749"/>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51" name="テキスト ボックス 750"/>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3" name="フローチャート: 判断 752"/>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4" name="テキスト ボックス 753"/>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5" name="フローチャート: 判断 754"/>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6" name="テキスト ボックス 755"/>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153136</xdr:rowOff>
    </xdr:from>
    <xdr:to>
      <xdr:col>107</xdr:col>
      <xdr:colOff>101600</xdr:colOff>
      <xdr:row>39</xdr:row>
      <xdr:rowOff>83286</xdr:rowOff>
    </xdr:to>
    <xdr:sp macro="" textlink="">
      <xdr:nvSpPr>
        <xdr:cNvPr id="766" name="楕円 765"/>
        <xdr:cNvSpPr/>
      </xdr:nvSpPr>
      <xdr:spPr>
        <a:xfrm>
          <a:off x="20383500" y="66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74413</xdr:rowOff>
    </xdr:from>
    <xdr:ext cx="378565" cy="259045"/>
    <xdr:sp macro="" textlink="">
      <xdr:nvSpPr>
        <xdr:cNvPr id="767" name="テキスト ボックス 766"/>
        <xdr:cNvSpPr txBox="1"/>
      </xdr:nvSpPr>
      <xdr:spPr>
        <a:xfrm>
          <a:off x="20245017" y="676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3" name="直線コネクタ 792"/>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6"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7" name="直線コネクタ 796"/>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127356</xdr:rowOff>
    </xdr:from>
    <xdr:to>
      <xdr:col>116</xdr:col>
      <xdr:colOff>63500</xdr:colOff>
      <xdr:row>58</xdr:row>
      <xdr:rowOff>128201</xdr:rowOff>
    </xdr:to>
    <xdr:cxnSp macro="">
      <xdr:nvCxnSpPr>
        <xdr:cNvPr id="798" name="直線コネクタ 797"/>
        <xdr:cNvCxnSpPr/>
      </xdr:nvCxnSpPr>
      <xdr:spPr>
        <a:xfrm>
          <a:off x="21323300" y="10071456"/>
          <a:ext cx="8382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9"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800" name="フローチャート: 判断 799"/>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128887</xdr:rowOff>
    </xdr:from>
    <xdr:to>
      <xdr:col>111</xdr:col>
      <xdr:colOff>177800</xdr:colOff>
      <xdr:row>58</xdr:row>
      <xdr:rowOff>127356</xdr:rowOff>
    </xdr:to>
    <xdr:cxnSp macro="">
      <xdr:nvCxnSpPr>
        <xdr:cNvPr id="801" name="直線コネクタ 800"/>
        <xdr:cNvCxnSpPr/>
      </xdr:nvCxnSpPr>
      <xdr:spPr>
        <a:xfrm>
          <a:off x="20434300" y="9730087"/>
          <a:ext cx="889000" cy="34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2" name="フローチャート: 判断 801"/>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3" name="テキスト ボックス 802"/>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128887</xdr:rowOff>
    </xdr:from>
    <xdr:to>
      <xdr:col>107</xdr:col>
      <xdr:colOff>50800</xdr:colOff>
      <xdr:row>58</xdr:row>
      <xdr:rowOff>127561</xdr:rowOff>
    </xdr:to>
    <xdr:cxnSp macro="">
      <xdr:nvCxnSpPr>
        <xdr:cNvPr id="804" name="直線コネクタ 803"/>
        <xdr:cNvCxnSpPr/>
      </xdr:nvCxnSpPr>
      <xdr:spPr>
        <a:xfrm flipV="1">
          <a:off x="19545300" y="9730087"/>
          <a:ext cx="889000" cy="34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5" name="フローチャート: 判断 804"/>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6" name="テキスト ボックス 805"/>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118806</xdr:rowOff>
    </xdr:from>
    <xdr:to>
      <xdr:col>102</xdr:col>
      <xdr:colOff>114300</xdr:colOff>
      <xdr:row>58</xdr:row>
      <xdr:rowOff>127561</xdr:rowOff>
    </xdr:to>
    <xdr:cxnSp macro="">
      <xdr:nvCxnSpPr>
        <xdr:cNvPr id="807" name="直線コネクタ 806"/>
        <xdr:cNvCxnSpPr/>
      </xdr:nvCxnSpPr>
      <xdr:spPr>
        <a:xfrm>
          <a:off x="18656300" y="10062906"/>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8" name="フローチャート: 判断 807"/>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9" name="テキスト ボックス 808"/>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10" name="フローチャート: 判断 809"/>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11" name="テキスト ボックス 810"/>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77401</xdr:rowOff>
    </xdr:from>
    <xdr:to>
      <xdr:col>116</xdr:col>
      <xdr:colOff>114300</xdr:colOff>
      <xdr:row>59</xdr:row>
      <xdr:rowOff>7551</xdr:rowOff>
    </xdr:to>
    <xdr:sp macro="" textlink="">
      <xdr:nvSpPr>
        <xdr:cNvPr id="817" name="楕円 816"/>
        <xdr:cNvSpPr/>
      </xdr:nvSpPr>
      <xdr:spPr>
        <a:xfrm>
          <a:off x="22110700" y="100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163778</xdr:rowOff>
    </xdr:from>
    <xdr:ext cx="378565" cy="259045"/>
    <xdr:sp macro="" textlink="">
      <xdr:nvSpPr>
        <xdr:cNvPr id="818" name="貸付金該当値テキスト"/>
        <xdr:cNvSpPr txBox="1"/>
      </xdr:nvSpPr>
      <xdr:spPr>
        <a:xfrm>
          <a:off x="22212300" y="9936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76556</xdr:rowOff>
    </xdr:from>
    <xdr:to>
      <xdr:col>112</xdr:col>
      <xdr:colOff>38100</xdr:colOff>
      <xdr:row>59</xdr:row>
      <xdr:rowOff>6706</xdr:rowOff>
    </xdr:to>
    <xdr:sp macro="" textlink="">
      <xdr:nvSpPr>
        <xdr:cNvPr id="819" name="楕円 818"/>
        <xdr:cNvSpPr/>
      </xdr:nvSpPr>
      <xdr:spPr>
        <a:xfrm>
          <a:off x="21272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169283</xdr:rowOff>
    </xdr:from>
    <xdr:ext cx="378565" cy="259045"/>
    <xdr:sp macro="" textlink="">
      <xdr:nvSpPr>
        <xdr:cNvPr id="820" name="テキスト ボックス 819"/>
        <xdr:cNvSpPr txBox="1"/>
      </xdr:nvSpPr>
      <xdr:spPr>
        <a:xfrm>
          <a:off x="21134017" y="1011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78087</xdr:rowOff>
    </xdr:from>
    <xdr:to>
      <xdr:col>107</xdr:col>
      <xdr:colOff>101600</xdr:colOff>
      <xdr:row>57</xdr:row>
      <xdr:rowOff>8237</xdr:rowOff>
    </xdr:to>
    <xdr:sp macro="" textlink="">
      <xdr:nvSpPr>
        <xdr:cNvPr id="821" name="楕円 820"/>
        <xdr:cNvSpPr/>
      </xdr:nvSpPr>
      <xdr:spPr>
        <a:xfrm>
          <a:off x="20383500" y="96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24764</xdr:rowOff>
    </xdr:from>
    <xdr:ext cx="534377" cy="259045"/>
    <xdr:sp macro="" textlink="">
      <xdr:nvSpPr>
        <xdr:cNvPr id="822" name="テキスト ボックス 821"/>
        <xdr:cNvSpPr txBox="1"/>
      </xdr:nvSpPr>
      <xdr:spPr>
        <a:xfrm>
          <a:off x="20167111" y="945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76761</xdr:rowOff>
    </xdr:from>
    <xdr:to>
      <xdr:col>102</xdr:col>
      <xdr:colOff>165100</xdr:colOff>
      <xdr:row>59</xdr:row>
      <xdr:rowOff>6911</xdr:rowOff>
    </xdr:to>
    <xdr:sp macro="" textlink="">
      <xdr:nvSpPr>
        <xdr:cNvPr id="823" name="楕円 822"/>
        <xdr:cNvSpPr/>
      </xdr:nvSpPr>
      <xdr:spPr>
        <a:xfrm>
          <a:off x="19494500" y="1002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169488</xdr:rowOff>
    </xdr:from>
    <xdr:ext cx="378565" cy="259045"/>
    <xdr:sp macro="" textlink="">
      <xdr:nvSpPr>
        <xdr:cNvPr id="824" name="テキスト ボックス 823"/>
        <xdr:cNvSpPr txBox="1"/>
      </xdr:nvSpPr>
      <xdr:spPr>
        <a:xfrm>
          <a:off x="19356017" y="10113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68006</xdr:rowOff>
    </xdr:from>
    <xdr:to>
      <xdr:col>98</xdr:col>
      <xdr:colOff>38100</xdr:colOff>
      <xdr:row>58</xdr:row>
      <xdr:rowOff>169606</xdr:rowOff>
    </xdr:to>
    <xdr:sp macro="" textlink="">
      <xdr:nvSpPr>
        <xdr:cNvPr id="825" name="楕円 824"/>
        <xdr:cNvSpPr/>
      </xdr:nvSpPr>
      <xdr:spPr>
        <a:xfrm>
          <a:off x="18605500" y="100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160733</xdr:rowOff>
    </xdr:from>
    <xdr:ext cx="378565" cy="259045"/>
    <xdr:sp macro="" textlink="">
      <xdr:nvSpPr>
        <xdr:cNvPr id="826" name="テキスト ボックス 825"/>
        <xdr:cNvSpPr txBox="1"/>
      </xdr:nvSpPr>
      <xdr:spPr>
        <a:xfrm>
          <a:off x="18467017" y="1010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3" name="直線コネクタ 852"/>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4"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5" name="直線コネクタ 854"/>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6"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7" name="直線コネクタ 856"/>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113934</xdr:rowOff>
    </xdr:from>
    <xdr:to>
      <xdr:col>116</xdr:col>
      <xdr:colOff>63500</xdr:colOff>
      <xdr:row>76</xdr:row>
      <xdr:rowOff>127110</xdr:rowOff>
    </xdr:to>
    <xdr:cxnSp macro="">
      <xdr:nvCxnSpPr>
        <xdr:cNvPr id="858" name="直線コネクタ 857"/>
        <xdr:cNvCxnSpPr/>
      </xdr:nvCxnSpPr>
      <xdr:spPr>
        <a:xfrm flipV="1">
          <a:off x="21323300" y="13144134"/>
          <a:ext cx="8382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9"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60" name="フローチャート: 判断 859"/>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142949</xdr:rowOff>
    </xdr:from>
    <xdr:to>
      <xdr:col>111</xdr:col>
      <xdr:colOff>177800</xdr:colOff>
      <xdr:row>76</xdr:row>
      <xdr:rowOff>127110</xdr:rowOff>
    </xdr:to>
    <xdr:cxnSp macro="">
      <xdr:nvCxnSpPr>
        <xdr:cNvPr id="861" name="直線コネクタ 860"/>
        <xdr:cNvCxnSpPr/>
      </xdr:nvCxnSpPr>
      <xdr:spPr>
        <a:xfrm>
          <a:off x="20434300" y="13001699"/>
          <a:ext cx="889000" cy="15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2" name="フローチャート: 判断 861"/>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3" name="テキスト ボックス 862"/>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83514</xdr:rowOff>
    </xdr:from>
    <xdr:to>
      <xdr:col>107</xdr:col>
      <xdr:colOff>50800</xdr:colOff>
      <xdr:row>75</xdr:row>
      <xdr:rowOff>142949</xdr:rowOff>
    </xdr:to>
    <xdr:cxnSp macro="">
      <xdr:nvCxnSpPr>
        <xdr:cNvPr id="864" name="直線コネクタ 863"/>
        <xdr:cNvCxnSpPr/>
      </xdr:nvCxnSpPr>
      <xdr:spPr>
        <a:xfrm>
          <a:off x="19545300" y="12770814"/>
          <a:ext cx="889000" cy="23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5" name="フローチャート: 判断 864"/>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6" name="テキスト ボックス 865"/>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83514</xdr:rowOff>
    </xdr:from>
    <xdr:to>
      <xdr:col>102</xdr:col>
      <xdr:colOff>114300</xdr:colOff>
      <xdr:row>75</xdr:row>
      <xdr:rowOff>154967</xdr:rowOff>
    </xdr:to>
    <xdr:cxnSp macro="">
      <xdr:nvCxnSpPr>
        <xdr:cNvPr id="867" name="直線コネクタ 866"/>
        <xdr:cNvCxnSpPr/>
      </xdr:nvCxnSpPr>
      <xdr:spPr>
        <a:xfrm flipV="1">
          <a:off x="18656300" y="12770814"/>
          <a:ext cx="889000" cy="24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8" name="フローチャート: 判断 867"/>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9" name="テキスト ボックス 868"/>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70" name="フローチャート: 判断 869"/>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71" name="テキスト ボックス 870"/>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63134</xdr:rowOff>
    </xdr:from>
    <xdr:to>
      <xdr:col>116</xdr:col>
      <xdr:colOff>114300</xdr:colOff>
      <xdr:row>76</xdr:row>
      <xdr:rowOff>164734</xdr:rowOff>
    </xdr:to>
    <xdr:sp macro="" textlink="">
      <xdr:nvSpPr>
        <xdr:cNvPr id="877" name="楕円 876"/>
        <xdr:cNvSpPr/>
      </xdr:nvSpPr>
      <xdr:spPr>
        <a:xfrm>
          <a:off x="22110700" y="130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41561</xdr:rowOff>
    </xdr:from>
    <xdr:ext cx="534377" cy="259045"/>
    <xdr:sp macro="" textlink="">
      <xdr:nvSpPr>
        <xdr:cNvPr id="878" name="繰出金該当値テキスト"/>
        <xdr:cNvSpPr txBox="1"/>
      </xdr:nvSpPr>
      <xdr:spPr>
        <a:xfrm>
          <a:off x="22212300" y="130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76310</xdr:rowOff>
    </xdr:from>
    <xdr:to>
      <xdr:col>112</xdr:col>
      <xdr:colOff>38100</xdr:colOff>
      <xdr:row>77</xdr:row>
      <xdr:rowOff>6460</xdr:rowOff>
    </xdr:to>
    <xdr:sp macro="" textlink="">
      <xdr:nvSpPr>
        <xdr:cNvPr id="879" name="楕円 878"/>
        <xdr:cNvSpPr/>
      </xdr:nvSpPr>
      <xdr:spPr>
        <a:xfrm>
          <a:off x="21272500" y="131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169037</xdr:rowOff>
    </xdr:from>
    <xdr:ext cx="534377" cy="259045"/>
    <xdr:sp macro="" textlink="">
      <xdr:nvSpPr>
        <xdr:cNvPr id="880" name="テキスト ボックス 879"/>
        <xdr:cNvSpPr txBox="1"/>
      </xdr:nvSpPr>
      <xdr:spPr>
        <a:xfrm>
          <a:off x="21056111" y="131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92149</xdr:rowOff>
    </xdr:from>
    <xdr:to>
      <xdr:col>107</xdr:col>
      <xdr:colOff>101600</xdr:colOff>
      <xdr:row>76</xdr:row>
      <xdr:rowOff>22299</xdr:rowOff>
    </xdr:to>
    <xdr:sp macro="" textlink="">
      <xdr:nvSpPr>
        <xdr:cNvPr id="881" name="楕円 880"/>
        <xdr:cNvSpPr/>
      </xdr:nvSpPr>
      <xdr:spPr>
        <a:xfrm>
          <a:off x="20383500" y="1295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13426</xdr:rowOff>
    </xdr:from>
    <xdr:ext cx="534377" cy="259045"/>
    <xdr:sp macro="" textlink="">
      <xdr:nvSpPr>
        <xdr:cNvPr id="882" name="テキスト ボックス 881"/>
        <xdr:cNvSpPr txBox="1"/>
      </xdr:nvSpPr>
      <xdr:spPr>
        <a:xfrm>
          <a:off x="20167111" y="1304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32714</xdr:rowOff>
    </xdr:from>
    <xdr:to>
      <xdr:col>102</xdr:col>
      <xdr:colOff>165100</xdr:colOff>
      <xdr:row>74</xdr:row>
      <xdr:rowOff>134314</xdr:rowOff>
    </xdr:to>
    <xdr:sp macro="" textlink="">
      <xdr:nvSpPr>
        <xdr:cNvPr id="883" name="楕円 882"/>
        <xdr:cNvSpPr/>
      </xdr:nvSpPr>
      <xdr:spPr>
        <a:xfrm>
          <a:off x="19494500" y="127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150841</xdr:rowOff>
    </xdr:from>
    <xdr:ext cx="534377" cy="259045"/>
    <xdr:sp macro="" textlink="">
      <xdr:nvSpPr>
        <xdr:cNvPr id="884" name="テキスト ボックス 883"/>
        <xdr:cNvSpPr txBox="1"/>
      </xdr:nvSpPr>
      <xdr:spPr>
        <a:xfrm>
          <a:off x="19278111" y="1249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104167</xdr:rowOff>
    </xdr:from>
    <xdr:to>
      <xdr:col>98</xdr:col>
      <xdr:colOff>38100</xdr:colOff>
      <xdr:row>76</xdr:row>
      <xdr:rowOff>34317</xdr:rowOff>
    </xdr:to>
    <xdr:sp macro="" textlink="">
      <xdr:nvSpPr>
        <xdr:cNvPr id="885" name="楕円 884"/>
        <xdr:cNvSpPr/>
      </xdr:nvSpPr>
      <xdr:spPr>
        <a:xfrm>
          <a:off x="18605500" y="129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25444</xdr:rowOff>
    </xdr:from>
    <xdr:ext cx="534377" cy="259045"/>
    <xdr:sp macro="" textlink="">
      <xdr:nvSpPr>
        <xdr:cNvPr id="886" name="テキスト ボックス 885"/>
        <xdr:cNvSpPr txBox="1"/>
      </xdr:nvSpPr>
      <xdr:spPr>
        <a:xfrm>
          <a:off x="18389111" y="1305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7" name="直線コネクタ 89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8" name="テキスト ボックス 89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9" name="直線コネクタ 89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0" name="テキスト ボックス 899"/>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2" name="テキスト ボックス 901"/>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3" name="直線コネクタ 90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4" name="テキスト ボックス 903"/>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5" name="直線コネクタ 90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6" name="テキスト ボックス 905"/>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8" name="テキスト ボックス 907"/>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10" name="直線コネクタ 909"/>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11"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2" name="直線コネクタ 91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3"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4" name="直線コネクタ 913"/>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5" name="直線コネクタ 91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6"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7" name="フローチャート: 判断 916"/>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8" name="直線コネクタ 91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9" name="フローチャート: 判断 918"/>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20" name="テキスト ボックス 919"/>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1" name="直線コネクタ 92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2" name="フローチャート: 判断 921"/>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3" name="テキスト ボックス 922"/>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4" name="直線コネクタ 92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5" name="フローチャート: 判断 924"/>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6" name="テキスト ボックス 925"/>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7" name="フローチャート: 判断 926"/>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8" name="テキスト ボックス 927"/>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4" name="楕円 93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5"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6" name="楕円 93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7" name="テキスト ボックス 936"/>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8" name="楕円 93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9" name="テキスト ボックス 938"/>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0" name="楕円 93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1" name="テキスト ボックス 940"/>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2" name="楕円 94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3" name="テキスト ボックス 942"/>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件費、物件費が他団体と比較して非常に高額となっている。これは、険しい地勢で広範囲に集落が点在するため、市役所機能の分散や小規模な保育所、小・中学校の運営等、効率の悪い行政運営を余儀なくされているため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また、離島であるため、海岸漂着物対策に多額の経費を要したり、事業に係る経費がどうしても割高になってしまう。</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建設事業についても同様の理由で、漁港整備や市道整備に多額の費用を要し、自主財源が乏しいため市債の発行により公債費も多額となる。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年度策定の公共施設等総合管理計画に基づき、施設の統廃合、事務の効率化等を進め、経費の抑制に努める。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年度と比較して普通建設事業費が増となったが、農林水産振興施設建設事業及び博物館建設事業等が増加したことが主な要因である。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31,005
30,770
707.42
32,497,322
31,208,277
695,475
17,034,385
44,196,437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109791</xdr:rowOff>
    </xdr:from>
    <xdr:to>
      <xdr:col>24</xdr:col>
      <xdr:colOff>63500</xdr:colOff>
      <xdr:row>34</xdr:row>
      <xdr:rowOff>164274</xdr:rowOff>
    </xdr:to>
    <xdr:cxnSp macro="">
      <xdr:nvCxnSpPr>
        <xdr:cNvPr id="61" name="直線コネクタ 60"/>
        <xdr:cNvCxnSpPr/>
      </xdr:nvCxnSpPr>
      <xdr:spPr>
        <a:xfrm flipV="1">
          <a:off x="3797300" y="5939091"/>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164274</xdr:rowOff>
    </xdr:from>
    <xdr:to>
      <xdr:col>19</xdr:col>
      <xdr:colOff>177800</xdr:colOff>
      <xdr:row>35</xdr:row>
      <xdr:rowOff>4064</xdr:rowOff>
    </xdr:to>
    <xdr:cxnSp macro="">
      <xdr:nvCxnSpPr>
        <xdr:cNvPr id="64" name="直線コネクタ 63"/>
        <xdr:cNvCxnSpPr/>
      </xdr:nvCxnSpPr>
      <xdr:spPr>
        <a:xfrm flipV="1">
          <a:off x="2908300" y="5993574"/>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96266</xdr:rowOff>
    </xdr:from>
    <xdr:to>
      <xdr:col>15</xdr:col>
      <xdr:colOff>50800</xdr:colOff>
      <xdr:row>35</xdr:row>
      <xdr:rowOff>4064</xdr:rowOff>
    </xdr:to>
    <xdr:cxnSp macro="">
      <xdr:nvCxnSpPr>
        <xdr:cNvPr id="67" name="直線コネクタ 66"/>
        <xdr:cNvCxnSpPr/>
      </xdr:nvCxnSpPr>
      <xdr:spPr>
        <a:xfrm>
          <a:off x="2019300" y="5925566"/>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96266</xdr:rowOff>
    </xdr:from>
    <xdr:to>
      <xdr:col>10</xdr:col>
      <xdr:colOff>114300</xdr:colOff>
      <xdr:row>35</xdr:row>
      <xdr:rowOff>7112</xdr:rowOff>
    </xdr:to>
    <xdr:cxnSp macro="">
      <xdr:nvCxnSpPr>
        <xdr:cNvPr id="70" name="直線コネクタ 69"/>
        <xdr:cNvCxnSpPr/>
      </xdr:nvCxnSpPr>
      <xdr:spPr>
        <a:xfrm flipV="1">
          <a:off x="1130300" y="592556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58991</xdr:rowOff>
    </xdr:from>
    <xdr:to>
      <xdr:col>24</xdr:col>
      <xdr:colOff>114300</xdr:colOff>
      <xdr:row>34</xdr:row>
      <xdr:rowOff>160591</xdr:rowOff>
    </xdr:to>
    <xdr:sp macro="" textlink="">
      <xdr:nvSpPr>
        <xdr:cNvPr id="80" name="楕円 79"/>
        <xdr:cNvSpPr/>
      </xdr:nvSpPr>
      <xdr:spPr>
        <a:xfrm>
          <a:off x="4584700" y="58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81868</xdr:rowOff>
    </xdr:from>
    <xdr:ext cx="469744" cy="259045"/>
    <xdr:sp macro="" textlink="">
      <xdr:nvSpPr>
        <xdr:cNvPr id="81" name="議会費該当値テキスト"/>
        <xdr:cNvSpPr txBox="1"/>
      </xdr:nvSpPr>
      <xdr:spPr>
        <a:xfrm>
          <a:off x="4686300" y="573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113474</xdr:rowOff>
    </xdr:from>
    <xdr:to>
      <xdr:col>20</xdr:col>
      <xdr:colOff>38100</xdr:colOff>
      <xdr:row>35</xdr:row>
      <xdr:rowOff>43624</xdr:rowOff>
    </xdr:to>
    <xdr:sp macro="" textlink="">
      <xdr:nvSpPr>
        <xdr:cNvPr id="82" name="楕円 81"/>
        <xdr:cNvSpPr/>
      </xdr:nvSpPr>
      <xdr:spPr>
        <a:xfrm>
          <a:off x="3746500" y="59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60151</xdr:rowOff>
    </xdr:from>
    <xdr:ext cx="469744" cy="259045"/>
    <xdr:sp macro="" textlink="">
      <xdr:nvSpPr>
        <xdr:cNvPr id="83" name="テキスト ボックス 82"/>
        <xdr:cNvSpPr txBox="1"/>
      </xdr:nvSpPr>
      <xdr:spPr>
        <a:xfrm>
          <a:off x="3562428" y="571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124714</xdr:rowOff>
    </xdr:from>
    <xdr:to>
      <xdr:col>15</xdr:col>
      <xdr:colOff>101600</xdr:colOff>
      <xdr:row>35</xdr:row>
      <xdr:rowOff>54864</xdr:rowOff>
    </xdr:to>
    <xdr:sp macro="" textlink="">
      <xdr:nvSpPr>
        <xdr:cNvPr id="84" name="楕円 83"/>
        <xdr:cNvSpPr/>
      </xdr:nvSpPr>
      <xdr:spPr>
        <a:xfrm>
          <a:off x="2857500" y="59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71391</xdr:rowOff>
    </xdr:from>
    <xdr:ext cx="469744" cy="259045"/>
    <xdr:sp macro="" textlink="">
      <xdr:nvSpPr>
        <xdr:cNvPr id="85" name="テキスト ボックス 84"/>
        <xdr:cNvSpPr txBox="1"/>
      </xdr:nvSpPr>
      <xdr:spPr>
        <a:xfrm>
          <a:off x="2673428" y="57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45466</xdr:rowOff>
    </xdr:from>
    <xdr:to>
      <xdr:col>10</xdr:col>
      <xdr:colOff>165100</xdr:colOff>
      <xdr:row>34</xdr:row>
      <xdr:rowOff>147066</xdr:rowOff>
    </xdr:to>
    <xdr:sp macro="" textlink="">
      <xdr:nvSpPr>
        <xdr:cNvPr id="86" name="楕円 85"/>
        <xdr:cNvSpPr/>
      </xdr:nvSpPr>
      <xdr:spPr>
        <a:xfrm>
          <a:off x="1968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163593</xdr:rowOff>
    </xdr:from>
    <xdr:ext cx="469744" cy="259045"/>
    <xdr:sp macro="" textlink="">
      <xdr:nvSpPr>
        <xdr:cNvPr id="87" name="テキスト ボックス 86"/>
        <xdr:cNvSpPr txBox="1"/>
      </xdr:nvSpPr>
      <xdr:spPr>
        <a:xfrm>
          <a:off x="1784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127762</xdr:rowOff>
    </xdr:from>
    <xdr:to>
      <xdr:col>6</xdr:col>
      <xdr:colOff>38100</xdr:colOff>
      <xdr:row>35</xdr:row>
      <xdr:rowOff>57912</xdr:rowOff>
    </xdr:to>
    <xdr:sp macro="" textlink="">
      <xdr:nvSpPr>
        <xdr:cNvPr id="88" name="楕円 87"/>
        <xdr:cNvSpPr/>
      </xdr:nvSpPr>
      <xdr:spPr>
        <a:xfrm>
          <a:off x="1079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74439</xdr:rowOff>
    </xdr:from>
    <xdr:ext cx="469744" cy="259045"/>
    <xdr:sp macro="" textlink="">
      <xdr:nvSpPr>
        <xdr:cNvPr id="89" name="テキスト ボックス 88"/>
        <xdr:cNvSpPr txBox="1"/>
      </xdr:nvSpPr>
      <xdr:spPr>
        <a:xfrm>
          <a:off x="895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142653</xdr:rowOff>
    </xdr:from>
    <xdr:to>
      <xdr:col>24</xdr:col>
      <xdr:colOff>63500</xdr:colOff>
      <xdr:row>56</xdr:row>
      <xdr:rowOff>66209</xdr:rowOff>
    </xdr:to>
    <xdr:cxnSp macro="">
      <xdr:nvCxnSpPr>
        <xdr:cNvPr id="118" name="直線コネクタ 117"/>
        <xdr:cNvCxnSpPr/>
      </xdr:nvCxnSpPr>
      <xdr:spPr>
        <a:xfrm>
          <a:off x="3797300" y="9572403"/>
          <a:ext cx="838200" cy="9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142653</xdr:rowOff>
    </xdr:from>
    <xdr:to>
      <xdr:col>19</xdr:col>
      <xdr:colOff>177800</xdr:colOff>
      <xdr:row>56</xdr:row>
      <xdr:rowOff>165695</xdr:rowOff>
    </xdr:to>
    <xdr:cxnSp macro="">
      <xdr:nvCxnSpPr>
        <xdr:cNvPr id="121" name="直線コネクタ 120"/>
        <xdr:cNvCxnSpPr/>
      </xdr:nvCxnSpPr>
      <xdr:spPr>
        <a:xfrm flipV="1">
          <a:off x="2908300" y="9572403"/>
          <a:ext cx="889000" cy="19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62567</xdr:rowOff>
    </xdr:from>
    <xdr:to>
      <xdr:col>15</xdr:col>
      <xdr:colOff>50800</xdr:colOff>
      <xdr:row>56</xdr:row>
      <xdr:rowOff>165695</xdr:rowOff>
    </xdr:to>
    <xdr:cxnSp macro="">
      <xdr:nvCxnSpPr>
        <xdr:cNvPr id="124" name="直線コネクタ 123"/>
        <xdr:cNvCxnSpPr/>
      </xdr:nvCxnSpPr>
      <xdr:spPr>
        <a:xfrm>
          <a:off x="2019300" y="9663767"/>
          <a:ext cx="889000" cy="10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15071</xdr:rowOff>
    </xdr:from>
    <xdr:to>
      <xdr:col>10</xdr:col>
      <xdr:colOff>114300</xdr:colOff>
      <xdr:row>56</xdr:row>
      <xdr:rowOff>62567</xdr:rowOff>
    </xdr:to>
    <xdr:cxnSp macro="">
      <xdr:nvCxnSpPr>
        <xdr:cNvPr id="127" name="直線コネクタ 126"/>
        <xdr:cNvCxnSpPr/>
      </xdr:nvCxnSpPr>
      <xdr:spPr>
        <a:xfrm>
          <a:off x="1130300" y="9616271"/>
          <a:ext cx="889000" cy="4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15409</xdr:rowOff>
    </xdr:from>
    <xdr:to>
      <xdr:col>24</xdr:col>
      <xdr:colOff>114300</xdr:colOff>
      <xdr:row>56</xdr:row>
      <xdr:rowOff>117009</xdr:rowOff>
    </xdr:to>
    <xdr:sp macro="" textlink="">
      <xdr:nvSpPr>
        <xdr:cNvPr id="137" name="楕円 136"/>
        <xdr:cNvSpPr/>
      </xdr:nvSpPr>
      <xdr:spPr>
        <a:xfrm>
          <a:off x="4584700" y="961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38286</xdr:rowOff>
    </xdr:from>
    <xdr:ext cx="599010" cy="259045"/>
    <xdr:sp macro="" textlink="">
      <xdr:nvSpPr>
        <xdr:cNvPr id="138" name="総務費該当値テキスト"/>
        <xdr:cNvSpPr txBox="1"/>
      </xdr:nvSpPr>
      <xdr:spPr>
        <a:xfrm>
          <a:off x="4686300" y="94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91853</xdr:rowOff>
    </xdr:from>
    <xdr:to>
      <xdr:col>20</xdr:col>
      <xdr:colOff>38100</xdr:colOff>
      <xdr:row>56</xdr:row>
      <xdr:rowOff>22003</xdr:rowOff>
    </xdr:to>
    <xdr:sp macro="" textlink="">
      <xdr:nvSpPr>
        <xdr:cNvPr id="139" name="楕円 138"/>
        <xdr:cNvSpPr/>
      </xdr:nvSpPr>
      <xdr:spPr>
        <a:xfrm>
          <a:off x="3746500" y="952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38530</xdr:rowOff>
    </xdr:from>
    <xdr:ext cx="599010" cy="259045"/>
    <xdr:sp macro="" textlink="">
      <xdr:nvSpPr>
        <xdr:cNvPr id="140" name="テキスト ボックス 139"/>
        <xdr:cNvSpPr txBox="1"/>
      </xdr:nvSpPr>
      <xdr:spPr>
        <a:xfrm>
          <a:off x="3497795" y="929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114895</xdr:rowOff>
    </xdr:from>
    <xdr:to>
      <xdr:col>15</xdr:col>
      <xdr:colOff>101600</xdr:colOff>
      <xdr:row>57</xdr:row>
      <xdr:rowOff>45045</xdr:rowOff>
    </xdr:to>
    <xdr:sp macro="" textlink="">
      <xdr:nvSpPr>
        <xdr:cNvPr id="141" name="楕円 140"/>
        <xdr:cNvSpPr/>
      </xdr:nvSpPr>
      <xdr:spPr>
        <a:xfrm>
          <a:off x="2857500" y="97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61572</xdr:rowOff>
    </xdr:from>
    <xdr:ext cx="599010" cy="259045"/>
    <xdr:sp macro="" textlink="">
      <xdr:nvSpPr>
        <xdr:cNvPr id="142" name="テキスト ボックス 141"/>
        <xdr:cNvSpPr txBox="1"/>
      </xdr:nvSpPr>
      <xdr:spPr>
        <a:xfrm>
          <a:off x="2608795" y="949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11767</xdr:rowOff>
    </xdr:from>
    <xdr:to>
      <xdr:col>10</xdr:col>
      <xdr:colOff>165100</xdr:colOff>
      <xdr:row>56</xdr:row>
      <xdr:rowOff>113367</xdr:rowOff>
    </xdr:to>
    <xdr:sp macro="" textlink="">
      <xdr:nvSpPr>
        <xdr:cNvPr id="143" name="楕円 142"/>
        <xdr:cNvSpPr/>
      </xdr:nvSpPr>
      <xdr:spPr>
        <a:xfrm>
          <a:off x="1968500" y="96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129894</xdr:rowOff>
    </xdr:from>
    <xdr:ext cx="599010" cy="259045"/>
    <xdr:sp macro="" textlink="">
      <xdr:nvSpPr>
        <xdr:cNvPr id="144" name="テキスト ボックス 143"/>
        <xdr:cNvSpPr txBox="1"/>
      </xdr:nvSpPr>
      <xdr:spPr>
        <a:xfrm>
          <a:off x="1719795" y="938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135721</xdr:rowOff>
    </xdr:from>
    <xdr:to>
      <xdr:col>6</xdr:col>
      <xdr:colOff>38100</xdr:colOff>
      <xdr:row>56</xdr:row>
      <xdr:rowOff>65871</xdr:rowOff>
    </xdr:to>
    <xdr:sp macro="" textlink="">
      <xdr:nvSpPr>
        <xdr:cNvPr id="145" name="楕円 144"/>
        <xdr:cNvSpPr/>
      </xdr:nvSpPr>
      <xdr:spPr>
        <a:xfrm>
          <a:off x="1079500" y="956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82398</xdr:rowOff>
    </xdr:from>
    <xdr:ext cx="599010" cy="259045"/>
    <xdr:sp macro="" textlink="">
      <xdr:nvSpPr>
        <xdr:cNvPr id="146" name="テキスト ボックス 145"/>
        <xdr:cNvSpPr txBox="1"/>
      </xdr:nvSpPr>
      <xdr:spPr>
        <a:xfrm>
          <a:off x="830795" y="934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26726</xdr:rowOff>
    </xdr:from>
    <xdr:to>
      <xdr:col>24</xdr:col>
      <xdr:colOff>63500</xdr:colOff>
      <xdr:row>74</xdr:row>
      <xdr:rowOff>48397</xdr:rowOff>
    </xdr:to>
    <xdr:cxnSp macro="">
      <xdr:nvCxnSpPr>
        <xdr:cNvPr id="176" name="直線コネクタ 175"/>
        <xdr:cNvCxnSpPr/>
      </xdr:nvCxnSpPr>
      <xdr:spPr>
        <a:xfrm>
          <a:off x="3797300" y="12714026"/>
          <a:ext cx="8382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26726</xdr:rowOff>
    </xdr:from>
    <xdr:to>
      <xdr:col>19</xdr:col>
      <xdr:colOff>177800</xdr:colOff>
      <xdr:row>74</xdr:row>
      <xdr:rowOff>53434</xdr:rowOff>
    </xdr:to>
    <xdr:cxnSp macro="">
      <xdr:nvCxnSpPr>
        <xdr:cNvPr id="179" name="直線コネクタ 178"/>
        <xdr:cNvCxnSpPr/>
      </xdr:nvCxnSpPr>
      <xdr:spPr>
        <a:xfrm flipV="1">
          <a:off x="2908300" y="12714026"/>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144676</xdr:rowOff>
    </xdr:from>
    <xdr:to>
      <xdr:col>15</xdr:col>
      <xdr:colOff>50800</xdr:colOff>
      <xdr:row>74</xdr:row>
      <xdr:rowOff>53434</xdr:rowOff>
    </xdr:to>
    <xdr:cxnSp macro="">
      <xdr:nvCxnSpPr>
        <xdr:cNvPr id="182" name="直線コネクタ 181"/>
        <xdr:cNvCxnSpPr/>
      </xdr:nvCxnSpPr>
      <xdr:spPr>
        <a:xfrm>
          <a:off x="2019300" y="12660526"/>
          <a:ext cx="889000" cy="8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144676</xdr:rowOff>
    </xdr:from>
    <xdr:to>
      <xdr:col>10</xdr:col>
      <xdr:colOff>114300</xdr:colOff>
      <xdr:row>74</xdr:row>
      <xdr:rowOff>90201</xdr:rowOff>
    </xdr:to>
    <xdr:cxnSp macro="">
      <xdr:nvCxnSpPr>
        <xdr:cNvPr id="185" name="直線コネクタ 184"/>
        <xdr:cNvCxnSpPr/>
      </xdr:nvCxnSpPr>
      <xdr:spPr>
        <a:xfrm flipV="1">
          <a:off x="1130300" y="12660526"/>
          <a:ext cx="889000" cy="1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169047</xdr:rowOff>
    </xdr:from>
    <xdr:to>
      <xdr:col>24</xdr:col>
      <xdr:colOff>114300</xdr:colOff>
      <xdr:row>74</xdr:row>
      <xdr:rowOff>99197</xdr:rowOff>
    </xdr:to>
    <xdr:sp macro="" textlink="">
      <xdr:nvSpPr>
        <xdr:cNvPr id="195" name="楕円 194"/>
        <xdr:cNvSpPr/>
      </xdr:nvSpPr>
      <xdr:spPr>
        <a:xfrm>
          <a:off x="4584700" y="1268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20474</xdr:rowOff>
    </xdr:from>
    <xdr:ext cx="599010" cy="259045"/>
    <xdr:sp macro="" textlink="">
      <xdr:nvSpPr>
        <xdr:cNvPr id="196" name="民生費該当値テキスト"/>
        <xdr:cNvSpPr txBox="1"/>
      </xdr:nvSpPr>
      <xdr:spPr>
        <a:xfrm>
          <a:off x="4686300" y="1253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147376</xdr:rowOff>
    </xdr:from>
    <xdr:to>
      <xdr:col>20</xdr:col>
      <xdr:colOff>38100</xdr:colOff>
      <xdr:row>74</xdr:row>
      <xdr:rowOff>77526</xdr:rowOff>
    </xdr:to>
    <xdr:sp macro="" textlink="">
      <xdr:nvSpPr>
        <xdr:cNvPr id="197" name="楕円 196"/>
        <xdr:cNvSpPr/>
      </xdr:nvSpPr>
      <xdr:spPr>
        <a:xfrm>
          <a:off x="3746500" y="126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94053</xdr:rowOff>
    </xdr:from>
    <xdr:ext cx="599010" cy="259045"/>
    <xdr:sp macro="" textlink="">
      <xdr:nvSpPr>
        <xdr:cNvPr id="198" name="テキスト ボックス 197"/>
        <xdr:cNvSpPr txBox="1"/>
      </xdr:nvSpPr>
      <xdr:spPr>
        <a:xfrm>
          <a:off x="3497795" y="1243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2634</xdr:rowOff>
    </xdr:from>
    <xdr:to>
      <xdr:col>15</xdr:col>
      <xdr:colOff>101600</xdr:colOff>
      <xdr:row>74</xdr:row>
      <xdr:rowOff>104234</xdr:rowOff>
    </xdr:to>
    <xdr:sp macro="" textlink="">
      <xdr:nvSpPr>
        <xdr:cNvPr id="199" name="楕円 198"/>
        <xdr:cNvSpPr/>
      </xdr:nvSpPr>
      <xdr:spPr>
        <a:xfrm>
          <a:off x="2857500" y="1268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120761</xdr:rowOff>
    </xdr:from>
    <xdr:ext cx="599010" cy="259045"/>
    <xdr:sp macro="" textlink="">
      <xdr:nvSpPr>
        <xdr:cNvPr id="200" name="テキスト ボックス 199"/>
        <xdr:cNvSpPr txBox="1"/>
      </xdr:nvSpPr>
      <xdr:spPr>
        <a:xfrm>
          <a:off x="2608795" y="1246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93876</xdr:rowOff>
    </xdr:from>
    <xdr:to>
      <xdr:col>10</xdr:col>
      <xdr:colOff>165100</xdr:colOff>
      <xdr:row>74</xdr:row>
      <xdr:rowOff>24026</xdr:rowOff>
    </xdr:to>
    <xdr:sp macro="" textlink="">
      <xdr:nvSpPr>
        <xdr:cNvPr id="201" name="楕円 200"/>
        <xdr:cNvSpPr/>
      </xdr:nvSpPr>
      <xdr:spPr>
        <a:xfrm>
          <a:off x="1968500" y="1260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40553</xdr:rowOff>
    </xdr:from>
    <xdr:ext cx="599010" cy="259045"/>
    <xdr:sp macro="" textlink="">
      <xdr:nvSpPr>
        <xdr:cNvPr id="202" name="テキスト ボックス 201"/>
        <xdr:cNvSpPr txBox="1"/>
      </xdr:nvSpPr>
      <xdr:spPr>
        <a:xfrm>
          <a:off x="1719795" y="1238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39401</xdr:rowOff>
    </xdr:from>
    <xdr:to>
      <xdr:col>6</xdr:col>
      <xdr:colOff>38100</xdr:colOff>
      <xdr:row>74</xdr:row>
      <xdr:rowOff>141001</xdr:rowOff>
    </xdr:to>
    <xdr:sp macro="" textlink="">
      <xdr:nvSpPr>
        <xdr:cNvPr id="203" name="楕円 202"/>
        <xdr:cNvSpPr/>
      </xdr:nvSpPr>
      <xdr:spPr>
        <a:xfrm>
          <a:off x="1079500" y="127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157528</xdr:rowOff>
    </xdr:from>
    <xdr:ext cx="599010" cy="259045"/>
    <xdr:sp macro="" textlink="">
      <xdr:nvSpPr>
        <xdr:cNvPr id="204" name="テキスト ボックス 203"/>
        <xdr:cNvSpPr txBox="1"/>
      </xdr:nvSpPr>
      <xdr:spPr>
        <a:xfrm>
          <a:off x="830795" y="1250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142870</xdr:rowOff>
    </xdr:from>
    <xdr:to>
      <xdr:col>24</xdr:col>
      <xdr:colOff>62865</xdr:colOff>
      <xdr:row>98</xdr:row>
      <xdr:rowOff>70900</xdr:rowOff>
    </xdr:to>
    <xdr:cxnSp macro="">
      <xdr:nvCxnSpPr>
        <xdr:cNvPr id="228" name="直線コネクタ 227"/>
        <xdr:cNvCxnSpPr/>
      </xdr:nvCxnSpPr>
      <xdr:spPr>
        <a:xfrm flipV="1">
          <a:off x="4633595" y="15916270"/>
          <a:ext cx="1270" cy="95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74727</xdr:rowOff>
    </xdr:from>
    <xdr:ext cx="534377" cy="259045"/>
    <xdr:sp macro="" textlink="">
      <xdr:nvSpPr>
        <xdr:cNvPr id="229" name="衛生費最小値テキスト"/>
        <xdr:cNvSpPr txBox="1"/>
      </xdr:nvSpPr>
      <xdr:spPr>
        <a:xfrm>
          <a:off x="4686300" y="168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70900</xdr:rowOff>
    </xdr:from>
    <xdr:to>
      <xdr:col>24</xdr:col>
      <xdr:colOff>152400</xdr:colOff>
      <xdr:row>98</xdr:row>
      <xdr:rowOff>70900</xdr:rowOff>
    </xdr:to>
    <xdr:cxnSp macro="">
      <xdr:nvCxnSpPr>
        <xdr:cNvPr id="230" name="直線コネクタ 229"/>
        <xdr:cNvCxnSpPr/>
      </xdr:nvCxnSpPr>
      <xdr:spPr>
        <a:xfrm>
          <a:off x="4546600" y="1687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89547</xdr:rowOff>
    </xdr:from>
    <xdr:ext cx="599010" cy="259045"/>
    <xdr:sp macro="" textlink="">
      <xdr:nvSpPr>
        <xdr:cNvPr id="231" name="衛生費最大値テキスト"/>
        <xdr:cNvSpPr txBox="1"/>
      </xdr:nvSpPr>
      <xdr:spPr>
        <a:xfrm>
          <a:off x="4686300" y="1569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142870</xdr:rowOff>
    </xdr:from>
    <xdr:to>
      <xdr:col>24</xdr:col>
      <xdr:colOff>152400</xdr:colOff>
      <xdr:row>92</xdr:row>
      <xdr:rowOff>142870</xdr:rowOff>
    </xdr:to>
    <xdr:cxnSp macro="">
      <xdr:nvCxnSpPr>
        <xdr:cNvPr id="232" name="直線コネクタ 231"/>
        <xdr:cNvCxnSpPr/>
      </xdr:nvCxnSpPr>
      <xdr:spPr>
        <a:xfrm>
          <a:off x="4546600" y="1591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142870</xdr:rowOff>
    </xdr:from>
    <xdr:to>
      <xdr:col>24</xdr:col>
      <xdr:colOff>63500</xdr:colOff>
      <xdr:row>93</xdr:row>
      <xdr:rowOff>22825</xdr:rowOff>
    </xdr:to>
    <xdr:cxnSp macro="">
      <xdr:nvCxnSpPr>
        <xdr:cNvPr id="233" name="直線コネクタ 232"/>
        <xdr:cNvCxnSpPr/>
      </xdr:nvCxnSpPr>
      <xdr:spPr>
        <a:xfrm flipV="1">
          <a:off x="3797300" y="15916270"/>
          <a:ext cx="838200" cy="5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80670</xdr:rowOff>
    </xdr:from>
    <xdr:ext cx="534377" cy="259045"/>
    <xdr:sp macro="" textlink="">
      <xdr:nvSpPr>
        <xdr:cNvPr id="234" name="衛生費平均値テキスト"/>
        <xdr:cNvSpPr txBox="1"/>
      </xdr:nvSpPr>
      <xdr:spPr>
        <a:xfrm>
          <a:off x="4686300" y="1653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102243</xdr:rowOff>
    </xdr:from>
    <xdr:to>
      <xdr:col>24</xdr:col>
      <xdr:colOff>114300</xdr:colOff>
      <xdr:row>97</xdr:row>
      <xdr:rowOff>32393</xdr:rowOff>
    </xdr:to>
    <xdr:sp macro="" textlink="">
      <xdr:nvSpPr>
        <xdr:cNvPr id="235" name="フローチャート: 判断 234"/>
        <xdr:cNvSpPr/>
      </xdr:nvSpPr>
      <xdr:spPr>
        <a:xfrm>
          <a:off x="45847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22825</xdr:rowOff>
    </xdr:from>
    <xdr:to>
      <xdr:col>19</xdr:col>
      <xdr:colOff>177800</xdr:colOff>
      <xdr:row>93</xdr:row>
      <xdr:rowOff>128499</xdr:rowOff>
    </xdr:to>
    <xdr:cxnSp macro="">
      <xdr:nvCxnSpPr>
        <xdr:cNvPr id="236" name="直線コネクタ 235"/>
        <xdr:cNvCxnSpPr/>
      </xdr:nvCxnSpPr>
      <xdr:spPr>
        <a:xfrm flipV="1">
          <a:off x="2908300" y="15967675"/>
          <a:ext cx="889000" cy="10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101274</xdr:rowOff>
    </xdr:from>
    <xdr:to>
      <xdr:col>20</xdr:col>
      <xdr:colOff>38100</xdr:colOff>
      <xdr:row>97</xdr:row>
      <xdr:rowOff>31424</xdr:rowOff>
    </xdr:to>
    <xdr:sp macro="" textlink="">
      <xdr:nvSpPr>
        <xdr:cNvPr id="237" name="フローチャート: 判断 236"/>
        <xdr:cNvSpPr/>
      </xdr:nvSpPr>
      <xdr:spPr>
        <a:xfrm>
          <a:off x="3746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22551</xdr:rowOff>
    </xdr:from>
    <xdr:ext cx="534377" cy="259045"/>
    <xdr:sp macro="" textlink="">
      <xdr:nvSpPr>
        <xdr:cNvPr id="238" name="テキスト ボックス 237"/>
        <xdr:cNvSpPr txBox="1"/>
      </xdr:nvSpPr>
      <xdr:spPr>
        <a:xfrm>
          <a:off x="3530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92883</xdr:rowOff>
    </xdr:from>
    <xdr:to>
      <xdr:col>15</xdr:col>
      <xdr:colOff>50800</xdr:colOff>
      <xdr:row>93</xdr:row>
      <xdr:rowOff>128499</xdr:rowOff>
    </xdr:to>
    <xdr:cxnSp macro="">
      <xdr:nvCxnSpPr>
        <xdr:cNvPr id="239" name="直線コネクタ 238"/>
        <xdr:cNvCxnSpPr/>
      </xdr:nvCxnSpPr>
      <xdr:spPr>
        <a:xfrm>
          <a:off x="2019300" y="16037733"/>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99826</xdr:rowOff>
    </xdr:from>
    <xdr:to>
      <xdr:col>15</xdr:col>
      <xdr:colOff>101600</xdr:colOff>
      <xdr:row>97</xdr:row>
      <xdr:rowOff>29976</xdr:rowOff>
    </xdr:to>
    <xdr:sp macro="" textlink="">
      <xdr:nvSpPr>
        <xdr:cNvPr id="240" name="フローチャート: 判断 239"/>
        <xdr:cNvSpPr/>
      </xdr:nvSpPr>
      <xdr:spPr>
        <a:xfrm>
          <a:off x="2857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21103</xdr:rowOff>
    </xdr:from>
    <xdr:ext cx="534377" cy="259045"/>
    <xdr:sp macro="" textlink="">
      <xdr:nvSpPr>
        <xdr:cNvPr id="241" name="テキスト ボックス 240"/>
        <xdr:cNvSpPr txBox="1"/>
      </xdr:nvSpPr>
      <xdr:spPr>
        <a:xfrm>
          <a:off x="2641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166782</xdr:rowOff>
    </xdr:from>
    <xdr:to>
      <xdr:col>10</xdr:col>
      <xdr:colOff>114300</xdr:colOff>
      <xdr:row>93</xdr:row>
      <xdr:rowOff>92883</xdr:rowOff>
    </xdr:to>
    <xdr:cxnSp macro="">
      <xdr:nvCxnSpPr>
        <xdr:cNvPr id="242" name="直線コネクタ 241"/>
        <xdr:cNvCxnSpPr/>
      </xdr:nvCxnSpPr>
      <xdr:spPr>
        <a:xfrm>
          <a:off x="1130300" y="15597282"/>
          <a:ext cx="889000" cy="4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117232</xdr:rowOff>
    </xdr:from>
    <xdr:to>
      <xdr:col>10</xdr:col>
      <xdr:colOff>165100</xdr:colOff>
      <xdr:row>97</xdr:row>
      <xdr:rowOff>47382</xdr:rowOff>
    </xdr:to>
    <xdr:sp macro="" textlink="">
      <xdr:nvSpPr>
        <xdr:cNvPr id="243" name="フローチャート: 判断 242"/>
        <xdr:cNvSpPr/>
      </xdr:nvSpPr>
      <xdr:spPr>
        <a:xfrm>
          <a:off x="1968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38509</xdr:rowOff>
    </xdr:from>
    <xdr:ext cx="534377" cy="259045"/>
    <xdr:sp macro="" textlink="">
      <xdr:nvSpPr>
        <xdr:cNvPr id="244" name="テキスト ボックス 243"/>
        <xdr:cNvSpPr txBox="1"/>
      </xdr:nvSpPr>
      <xdr:spPr>
        <a:xfrm>
          <a:off x="1752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5" name="フローチャート: 判断 244"/>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47172</xdr:rowOff>
    </xdr:from>
    <xdr:ext cx="534377" cy="259045"/>
    <xdr:sp macro="" textlink="">
      <xdr:nvSpPr>
        <xdr:cNvPr id="246" name="テキスト ボックス 245"/>
        <xdr:cNvSpPr txBox="1"/>
      </xdr:nvSpPr>
      <xdr:spPr>
        <a:xfrm>
          <a:off x="863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92070</xdr:rowOff>
    </xdr:from>
    <xdr:to>
      <xdr:col>24</xdr:col>
      <xdr:colOff>114300</xdr:colOff>
      <xdr:row>93</xdr:row>
      <xdr:rowOff>22220</xdr:rowOff>
    </xdr:to>
    <xdr:sp macro="" textlink="">
      <xdr:nvSpPr>
        <xdr:cNvPr id="252" name="楕円 251"/>
        <xdr:cNvSpPr/>
      </xdr:nvSpPr>
      <xdr:spPr>
        <a:xfrm>
          <a:off x="4584700" y="158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45097</xdr:rowOff>
    </xdr:from>
    <xdr:ext cx="599010" cy="259045"/>
    <xdr:sp macro="" textlink="">
      <xdr:nvSpPr>
        <xdr:cNvPr id="253" name="衛生費該当値テキスト"/>
        <xdr:cNvSpPr txBox="1"/>
      </xdr:nvSpPr>
      <xdr:spPr>
        <a:xfrm>
          <a:off x="4686300" y="1581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143475</xdr:rowOff>
    </xdr:from>
    <xdr:to>
      <xdr:col>20</xdr:col>
      <xdr:colOff>38100</xdr:colOff>
      <xdr:row>93</xdr:row>
      <xdr:rowOff>73625</xdr:rowOff>
    </xdr:to>
    <xdr:sp macro="" textlink="">
      <xdr:nvSpPr>
        <xdr:cNvPr id="254" name="楕円 253"/>
        <xdr:cNvSpPr/>
      </xdr:nvSpPr>
      <xdr:spPr>
        <a:xfrm>
          <a:off x="3746500" y="159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90152</xdr:rowOff>
    </xdr:from>
    <xdr:ext cx="599010" cy="259045"/>
    <xdr:sp macro="" textlink="">
      <xdr:nvSpPr>
        <xdr:cNvPr id="255" name="テキスト ボックス 254"/>
        <xdr:cNvSpPr txBox="1"/>
      </xdr:nvSpPr>
      <xdr:spPr>
        <a:xfrm>
          <a:off x="3497795" y="1569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77699</xdr:rowOff>
    </xdr:from>
    <xdr:to>
      <xdr:col>15</xdr:col>
      <xdr:colOff>101600</xdr:colOff>
      <xdr:row>94</xdr:row>
      <xdr:rowOff>7849</xdr:rowOff>
    </xdr:to>
    <xdr:sp macro="" textlink="">
      <xdr:nvSpPr>
        <xdr:cNvPr id="256" name="楕円 255"/>
        <xdr:cNvSpPr/>
      </xdr:nvSpPr>
      <xdr:spPr>
        <a:xfrm>
          <a:off x="2857500" y="160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24376</xdr:rowOff>
    </xdr:from>
    <xdr:ext cx="599010" cy="259045"/>
    <xdr:sp macro="" textlink="">
      <xdr:nvSpPr>
        <xdr:cNvPr id="257" name="テキスト ボックス 256"/>
        <xdr:cNvSpPr txBox="1"/>
      </xdr:nvSpPr>
      <xdr:spPr>
        <a:xfrm>
          <a:off x="2608795" y="1579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42083</xdr:rowOff>
    </xdr:from>
    <xdr:to>
      <xdr:col>10</xdr:col>
      <xdr:colOff>165100</xdr:colOff>
      <xdr:row>93</xdr:row>
      <xdr:rowOff>143683</xdr:rowOff>
    </xdr:to>
    <xdr:sp macro="" textlink="">
      <xdr:nvSpPr>
        <xdr:cNvPr id="258" name="楕円 257"/>
        <xdr:cNvSpPr/>
      </xdr:nvSpPr>
      <xdr:spPr>
        <a:xfrm>
          <a:off x="1968500" y="159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160210</xdr:rowOff>
    </xdr:from>
    <xdr:ext cx="599010" cy="259045"/>
    <xdr:sp macro="" textlink="">
      <xdr:nvSpPr>
        <xdr:cNvPr id="259" name="テキスト ボックス 258"/>
        <xdr:cNvSpPr txBox="1"/>
      </xdr:nvSpPr>
      <xdr:spPr>
        <a:xfrm>
          <a:off x="1719795" y="1576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115982</xdr:rowOff>
    </xdr:from>
    <xdr:to>
      <xdr:col>6</xdr:col>
      <xdr:colOff>38100</xdr:colOff>
      <xdr:row>91</xdr:row>
      <xdr:rowOff>46132</xdr:rowOff>
    </xdr:to>
    <xdr:sp macro="" textlink="">
      <xdr:nvSpPr>
        <xdr:cNvPr id="260" name="楕円 259"/>
        <xdr:cNvSpPr/>
      </xdr:nvSpPr>
      <xdr:spPr>
        <a:xfrm>
          <a:off x="1079500" y="155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62659</xdr:rowOff>
    </xdr:from>
    <xdr:ext cx="599010" cy="259045"/>
    <xdr:sp macro="" textlink="">
      <xdr:nvSpPr>
        <xdr:cNvPr id="261" name="テキスト ボックス 260"/>
        <xdr:cNvSpPr txBox="1"/>
      </xdr:nvSpPr>
      <xdr:spPr>
        <a:xfrm>
          <a:off x="830795" y="153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7" name="直線コネクタ 286"/>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0"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1" name="直線コネクタ 290"/>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3"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4" name="フローチャート: 判断 293"/>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6" name="フローチャート: 判断 295"/>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7" name="テキスト ボックス 296"/>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171378</xdr:rowOff>
    </xdr:from>
    <xdr:to>
      <xdr:col>45</xdr:col>
      <xdr:colOff>177800</xdr:colOff>
      <xdr:row>39</xdr:row>
      <xdr:rowOff>98878</xdr:rowOff>
    </xdr:to>
    <xdr:cxnSp macro="">
      <xdr:nvCxnSpPr>
        <xdr:cNvPr id="298" name="直線コネクタ 297"/>
        <xdr:cNvCxnSpPr/>
      </xdr:nvCxnSpPr>
      <xdr:spPr>
        <a:xfrm>
          <a:off x="7861300" y="6343578"/>
          <a:ext cx="889000" cy="4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299" name="フローチャート: 判断 298"/>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0" name="テキスト ボックス 299"/>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86469</xdr:rowOff>
    </xdr:from>
    <xdr:to>
      <xdr:col>41</xdr:col>
      <xdr:colOff>50800</xdr:colOff>
      <xdr:row>36</xdr:row>
      <xdr:rowOff>171378</xdr:rowOff>
    </xdr:to>
    <xdr:cxnSp macro="">
      <xdr:nvCxnSpPr>
        <xdr:cNvPr id="301" name="直線コネクタ 300"/>
        <xdr:cNvCxnSpPr/>
      </xdr:nvCxnSpPr>
      <xdr:spPr>
        <a:xfrm>
          <a:off x="6972300" y="5915769"/>
          <a:ext cx="889000" cy="4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2" name="フローチャート: 判断 301"/>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3" name="テキスト ボックス 302"/>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4" name="フローチャート: 判断 303"/>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5" name="テキスト ボックス 304"/>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120578</xdr:rowOff>
    </xdr:from>
    <xdr:to>
      <xdr:col>41</xdr:col>
      <xdr:colOff>101600</xdr:colOff>
      <xdr:row>37</xdr:row>
      <xdr:rowOff>50728</xdr:rowOff>
    </xdr:to>
    <xdr:sp macro="" textlink="">
      <xdr:nvSpPr>
        <xdr:cNvPr id="317" name="楕円 316"/>
        <xdr:cNvSpPr/>
      </xdr:nvSpPr>
      <xdr:spPr>
        <a:xfrm>
          <a:off x="7810500" y="62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67255</xdr:rowOff>
    </xdr:from>
    <xdr:ext cx="469744" cy="259045"/>
    <xdr:sp macro="" textlink="">
      <xdr:nvSpPr>
        <xdr:cNvPr id="318" name="テキスト ボックス 317"/>
        <xdr:cNvSpPr txBox="1"/>
      </xdr:nvSpPr>
      <xdr:spPr>
        <a:xfrm>
          <a:off x="7626428" y="606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35669</xdr:rowOff>
    </xdr:from>
    <xdr:to>
      <xdr:col>36</xdr:col>
      <xdr:colOff>165100</xdr:colOff>
      <xdr:row>34</xdr:row>
      <xdr:rowOff>137269</xdr:rowOff>
    </xdr:to>
    <xdr:sp macro="" textlink="">
      <xdr:nvSpPr>
        <xdr:cNvPr id="319" name="楕円 318"/>
        <xdr:cNvSpPr/>
      </xdr:nvSpPr>
      <xdr:spPr>
        <a:xfrm>
          <a:off x="6921500" y="58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153796</xdr:rowOff>
    </xdr:from>
    <xdr:ext cx="469744" cy="259045"/>
    <xdr:sp macro="" textlink="">
      <xdr:nvSpPr>
        <xdr:cNvPr id="320" name="テキスト ボックス 319"/>
        <xdr:cNvSpPr txBox="1"/>
      </xdr:nvSpPr>
      <xdr:spPr>
        <a:xfrm>
          <a:off x="6737428" y="564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108164</xdr:rowOff>
    </xdr:from>
    <xdr:to>
      <xdr:col>54</xdr:col>
      <xdr:colOff>189865</xdr:colOff>
      <xdr:row>59</xdr:row>
      <xdr:rowOff>44581</xdr:rowOff>
    </xdr:to>
    <xdr:cxnSp macro="">
      <xdr:nvCxnSpPr>
        <xdr:cNvPr id="346" name="直線コネクタ 345"/>
        <xdr:cNvCxnSpPr/>
      </xdr:nvCxnSpPr>
      <xdr:spPr>
        <a:xfrm flipV="1">
          <a:off x="10475595" y="8852114"/>
          <a:ext cx="1270" cy="130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48408</xdr:rowOff>
    </xdr:from>
    <xdr:ext cx="469744" cy="259045"/>
    <xdr:sp macro="" textlink="">
      <xdr:nvSpPr>
        <xdr:cNvPr id="347" name="農林水産業費最小値テキスト"/>
        <xdr:cNvSpPr txBox="1"/>
      </xdr:nvSpPr>
      <xdr:spPr>
        <a:xfrm>
          <a:off x="10528300" y="1016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44581</xdr:rowOff>
    </xdr:from>
    <xdr:to>
      <xdr:col>55</xdr:col>
      <xdr:colOff>88900</xdr:colOff>
      <xdr:row>59</xdr:row>
      <xdr:rowOff>44581</xdr:rowOff>
    </xdr:to>
    <xdr:cxnSp macro="">
      <xdr:nvCxnSpPr>
        <xdr:cNvPr id="348" name="直線コネクタ 347"/>
        <xdr:cNvCxnSpPr/>
      </xdr:nvCxnSpPr>
      <xdr:spPr>
        <a:xfrm>
          <a:off x="10388600" y="1016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54841</xdr:rowOff>
    </xdr:from>
    <xdr:ext cx="599010" cy="259045"/>
    <xdr:sp macro="" textlink="">
      <xdr:nvSpPr>
        <xdr:cNvPr id="349" name="農林水産業費最大値テキスト"/>
        <xdr:cNvSpPr txBox="1"/>
      </xdr:nvSpPr>
      <xdr:spPr>
        <a:xfrm>
          <a:off x="10528300" y="862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108164</xdr:rowOff>
    </xdr:from>
    <xdr:to>
      <xdr:col>55</xdr:col>
      <xdr:colOff>88900</xdr:colOff>
      <xdr:row>51</xdr:row>
      <xdr:rowOff>108164</xdr:rowOff>
    </xdr:to>
    <xdr:cxnSp macro="">
      <xdr:nvCxnSpPr>
        <xdr:cNvPr id="350" name="直線コネクタ 349"/>
        <xdr:cNvCxnSpPr/>
      </xdr:nvCxnSpPr>
      <xdr:spPr>
        <a:xfrm>
          <a:off x="10388600" y="885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135335</xdr:rowOff>
    </xdr:from>
    <xdr:to>
      <xdr:col>55</xdr:col>
      <xdr:colOff>0</xdr:colOff>
      <xdr:row>52</xdr:row>
      <xdr:rowOff>30266</xdr:rowOff>
    </xdr:to>
    <xdr:cxnSp macro="">
      <xdr:nvCxnSpPr>
        <xdr:cNvPr id="351" name="直線コネクタ 350"/>
        <xdr:cNvCxnSpPr/>
      </xdr:nvCxnSpPr>
      <xdr:spPr>
        <a:xfrm flipV="1">
          <a:off x="9639300" y="8879285"/>
          <a:ext cx="838200" cy="6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147707</xdr:rowOff>
    </xdr:from>
    <xdr:ext cx="534377" cy="259045"/>
    <xdr:sp macro="" textlink="">
      <xdr:nvSpPr>
        <xdr:cNvPr id="352" name="農林水産業費平均値テキスト"/>
        <xdr:cNvSpPr txBox="1"/>
      </xdr:nvSpPr>
      <xdr:spPr>
        <a:xfrm>
          <a:off x="10528300" y="9748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169280</xdr:rowOff>
    </xdr:from>
    <xdr:to>
      <xdr:col>55</xdr:col>
      <xdr:colOff>50800</xdr:colOff>
      <xdr:row>57</xdr:row>
      <xdr:rowOff>99430</xdr:rowOff>
    </xdr:to>
    <xdr:sp macro="" textlink="">
      <xdr:nvSpPr>
        <xdr:cNvPr id="353" name="フローチャート: 判断 352"/>
        <xdr:cNvSpPr/>
      </xdr:nvSpPr>
      <xdr:spPr>
        <a:xfrm>
          <a:off x="104267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11586</xdr:rowOff>
    </xdr:from>
    <xdr:to>
      <xdr:col>50</xdr:col>
      <xdr:colOff>114300</xdr:colOff>
      <xdr:row>52</xdr:row>
      <xdr:rowOff>30266</xdr:rowOff>
    </xdr:to>
    <xdr:cxnSp macro="">
      <xdr:nvCxnSpPr>
        <xdr:cNvPr id="354" name="直線コネクタ 353"/>
        <xdr:cNvCxnSpPr/>
      </xdr:nvCxnSpPr>
      <xdr:spPr>
        <a:xfrm>
          <a:off x="8750300" y="8926986"/>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6462</xdr:rowOff>
    </xdr:from>
    <xdr:to>
      <xdr:col>50</xdr:col>
      <xdr:colOff>165100</xdr:colOff>
      <xdr:row>57</xdr:row>
      <xdr:rowOff>108062</xdr:rowOff>
    </xdr:to>
    <xdr:sp macro="" textlink="">
      <xdr:nvSpPr>
        <xdr:cNvPr id="355" name="フローチャート: 判断 354"/>
        <xdr:cNvSpPr/>
      </xdr:nvSpPr>
      <xdr:spPr>
        <a:xfrm>
          <a:off x="95885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99189</xdr:rowOff>
    </xdr:from>
    <xdr:ext cx="534377" cy="259045"/>
    <xdr:sp macro="" textlink="">
      <xdr:nvSpPr>
        <xdr:cNvPr id="356" name="テキスト ボックス 355"/>
        <xdr:cNvSpPr txBox="1"/>
      </xdr:nvSpPr>
      <xdr:spPr>
        <a:xfrm>
          <a:off x="9372111" y="98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167839</xdr:rowOff>
    </xdr:from>
    <xdr:to>
      <xdr:col>45</xdr:col>
      <xdr:colOff>177800</xdr:colOff>
      <xdr:row>52</xdr:row>
      <xdr:rowOff>11586</xdr:rowOff>
    </xdr:to>
    <xdr:cxnSp macro="">
      <xdr:nvCxnSpPr>
        <xdr:cNvPr id="357" name="直線コネクタ 356"/>
        <xdr:cNvCxnSpPr/>
      </xdr:nvCxnSpPr>
      <xdr:spPr>
        <a:xfrm>
          <a:off x="7861300" y="8911789"/>
          <a:ext cx="8890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32000</xdr:rowOff>
    </xdr:from>
    <xdr:to>
      <xdr:col>46</xdr:col>
      <xdr:colOff>38100</xdr:colOff>
      <xdr:row>57</xdr:row>
      <xdr:rowOff>133600</xdr:rowOff>
    </xdr:to>
    <xdr:sp macro="" textlink="">
      <xdr:nvSpPr>
        <xdr:cNvPr id="358" name="フローチャート: 判断 357"/>
        <xdr:cNvSpPr/>
      </xdr:nvSpPr>
      <xdr:spPr>
        <a:xfrm>
          <a:off x="8699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124727</xdr:rowOff>
    </xdr:from>
    <xdr:ext cx="534377" cy="259045"/>
    <xdr:sp macro="" textlink="">
      <xdr:nvSpPr>
        <xdr:cNvPr id="359" name="テキスト ボックス 358"/>
        <xdr:cNvSpPr txBox="1"/>
      </xdr:nvSpPr>
      <xdr:spPr>
        <a:xfrm>
          <a:off x="8483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929</xdr:rowOff>
    </xdr:from>
    <xdr:to>
      <xdr:col>41</xdr:col>
      <xdr:colOff>50800</xdr:colOff>
      <xdr:row>51</xdr:row>
      <xdr:rowOff>167839</xdr:rowOff>
    </xdr:to>
    <xdr:cxnSp macro="">
      <xdr:nvCxnSpPr>
        <xdr:cNvPr id="360" name="直線コネクタ 359"/>
        <xdr:cNvCxnSpPr/>
      </xdr:nvCxnSpPr>
      <xdr:spPr>
        <a:xfrm>
          <a:off x="6972300" y="8744879"/>
          <a:ext cx="889000" cy="16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39153</xdr:rowOff>
    </xdr:from>
    <xdr:to>
      <xdr:col>41</xdr:col>
      <xdr:colOff>101600</xdr:colOff>
      <xdr:row>57</xdr:row>
      <xdr:rowOff>140753</xdr:rowOff>
    </xdr:to>
    <xdr:sp macro="" textlink="">
      <xdr:nvSpPr>
        <xdr:cNvPr id="361" name="フローチャート: 判断 360"/>
        <xdr:cNvSpPr/>
      </xdr:nvSpPr>
      <xdr:spPr>
        <a:xfrm>
          <a:off x="7810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131880</xdr:rowOff>
    </xdr:from>
    <xdr:ext cx="534377" cy="259045"/>
    <xdr:sp macro="" textlink="">
      <xdr:nvSpPr>
        <xdr:cNvPr id="362" name="テキスト ボックス 361"/>
        <xdr:cNvSpPr txBox="1"/>
      </xdr:nvSpPr>
      <xdr:spPr>
        <a:xfrm>
          <a:off x="7594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73616</xdr:rowOff>
    </xdr:from>
    <xdr:to>
      <xdr:col>36</xdr:col>
      <xdr:colOff>165100</xdr:colOff>
      <xdr:row>58</xdr:row>
      <xdr:rowOff>3766</xdr:rowOff>
    </xdr:to>
    <xdr:sp macro="" textlink="">
      <xdr:nvSpPr>
        <xdr:cNvPr id="363" name="フローチャート: 判断 362"/>
        <xdr:cNvSpPr/>
      </xdr:nvSpPr>
      <xdr:spPr>
        <a:xfrm>
          <a:off x="6921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166343</xdr:rowOff>
    </xdr:from>
    <xdr:ext cx="534377" cy="259045"/>
    <xdr:sp macro="" textlink="">
      <xdr:nvSpPr>
        <xdr:cNvPr id="364" name="テキスト ボックス 363"/>
        <xdr:cNvSpPr txBox="1"/>
      </xdr:nvSpPr>
      <xdr:spPr>
        <a:xfrm>
          <a:off x="6705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84535</xdr:rowOff>
    </xdr:from>
    <xdr:to>
      <xdr:col>55</xdr:col>
      <xdr:colOff>50800</xdr:colOff>
      <xdr:row>52</xdr:row>
      <xdr:rowOff>14685</xdr:rowOff>
    </xdr:to>
    <xdr:sp macro="" textlink="">
      <xdr:nvSpPr>
        <xdr:cNvPr id="370" name="楕円 369"/>
        <xdr:cNvSpPr/>
      </xdr:nvSpPr>
      <xdr:spPr>
        <a:xfrm>
          <a:off x="10426700" y="88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10391</xdr:rowOff>
    </xdr:from>
    <xdr:ext cx="599010" cy="259045"/>
    <xdr:sp macro="" textlink="">
      <xdr:nvSpPr>
        <xdr:cNvPr id="371" name="農林水産業費該当値テキスト"/>
        <xdr:cNvSpPr txBox="1"/>
      </xdr:nvSpPr>
      <xdr:spPr>
        <a:xfrm>
          <a:off x="10528300" y="875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150916</xdr:rowOff>
    </xdr:from>
    <xdr:to>
      <xdr:col>50</xdr:col>
      <xdr:colOff>165100</xdr:colOff>
      <xdr:row>52</xdr:row>
      <xdr:rowOff>81066</xdr:rowOff>
    </xdr:to>
    <xdr:sp macro="" textlink="">
      <xdr:nvSpPr>
        <xdr:cNvPr id="372" name="楕円 371"/>
        <xdr:cNvSpPr/>
      </xdr:nvSpPr>
      <xdr:spPr>
        <a:xfrm>
          <a:off x="9588500" y="889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97593</xdr:rowOff>
    </xdr:from>
    <xdr:ext cx="599010" cy="259045"/>
    <xdr:sp macro="" textlink="">
      <xdr:nvSpPr>
        <xdr:cNvPr id="373" name="テキスト ボックス 372"/>
        <xdr:cNvSpPr txBox="1"/>
      </xdr:nvSpPr>
      <xdr:spPr>
        <a:xfrm>
          <a:off x="9339795" y="867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132236</xdr:rowOff>
    </xdr:from>
    <xdr:to>
      <xdr:col>46</xdr:col>
      <xdr:colOff>38100</xdr:colOff>
      <xdr:row>52</xdr:row>
      <xdr:rowOff>62386</xdr:rowOff>
    </xdr:to>
    <xdr:sp macro="" textlink="">
      <xdr:nvSpPr>
        <xdr:cNvPr id="374" name="楕円 373"/>
        <xdr:cNvSpPr/>
      </xdr:nvSpPr>
      <xdr:spPr>
        <a:xfrm>
          <a:off x="8699500" y="88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78913</xdr:rowOff>
    </xdr:from>
    <xdr:ext cx="599010" cy="259045"/>
    <xdr:sp macro="" textlink="">
      <xdr:nvSpPr>
        <xdr:cNvPr id="375" name="テキスト ボックス 374"/>
        <xdr:cNvSpPr txBox="1"/>
      </xdr:nvSpPr>
      <xdr:spPr>
        <a:xfrm>
          <a:off x="8450795" y="865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117039</xdr:rowOff>
    </xdr:from>
    <xdr:to>
      <xdr:col>41</xdr:col>
      <xdr:colOff>101600</xdr:colOff>
      <xdr:row>52</xdr:row>
      <xdr:rowOff>47189</xdr:rowOff>
    </xdr:to>
    <xdr:sp macro="" textlink="">
      <xdr:nvSpPr>
        <xdr:cNvPr id="376" name="楕円 375"/>
        <xdr:cNvSpPr/>
      </xdr:nvSpPr>
      <xdr:spPr>
        <a:xfrm>
          <a:off x="7810500" y="88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63716</xdr:rowOff>
    </xdr:from>
    <xdr:ext cx="599010" cy="259045"/>
    <xdr:sp macro="" textlink="">
      <xdr:nvSpPr>
        <xdr:cNvPr id="377" name="テキスト ボックス 376"/>
        <xdr:cNvSpPr txBox="1"/>
      </xdr:nvSpPr>
      <xdr:spPr>
        <a:xfrm>
          <a:off x="7561795" y="863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121579</xdr:rowOff>
    </xdr:from>
    <xdr:to>
      <xdr:col>36</xdr:col>
      <xdr:colOff>165100</xdr:colOff>
      <xdr:row>51</xdr:row>
      <xdr:rowOff>51729</xdr:rowOff>
    </xdr:to>
    <xdr:sp macro="" textlink="">
      <xdr:nvSpPr>
        <xdr:cNvPr id="378" name="楕円 377"/>
        <xdr:cNvSpPr/>
      </xdr:nvSpPr>
      <xdr:spPr>
        <a:xfrm>
          <a:off x="6921500" y="86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68256</xdr:rowOff>
    </xdr:from>
    <xdr:ext cx="599010" cy="259045"/>
    <xdr:sp macro="" textlink="">
      <xdr:nvSpPr>
        <xdr:cNvPr id="379" name="テキスト ボックス 378"/>
        <xdr:cNvSpPr txBox="1"/>
      </xdr:nvSpPr>
      <xdr:spPr>
        <a:xfrm>
          <a:off x="6672795" y="846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34376</xdr:rowOff>
    </xdr:from>
    <xdr:to>
      <xdr:col>55</xdr:col>
      <xdr:colOff>0</xdr:colOff>
      <xdr:row>78</xdr:row>
      <xdr:rowOff>45571</xdr:rowOff>
    </xdr:to>
    <xdr:cxnSp macro="">
      <xdr:nvCxnSpPr>
        <xdr:cNvPr id="408" name="直線コネクタ 407"/>
        <xdr:cNvCxnSpPr/>
      </xdr:nvCxnSpPr>
      <xdr:spPr>
        <a:xfrm flipV="1">
          <a:off x="9639300" y="13407476"/>
          <a:ext cx="8382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102073</xdr:rowOff>
    </xdr:from>
    <xdr:to>
      <xdr:col>50</xdr:col>
      <xdr:colOff>114300</xdr:colOff>
      <xdr:row>78</xdr:row>
      <xdr:rowOff>45571</xdr:rowOff>
    </xdr:to>
    <xdr:cxnSp macro="">
      <xdr:nvCxnSpPr>
        <xdr:cNvPr id="411" name="直線コネクタ 410"/>
        <xdr:cNvCxnSpPr/>
      </xdr:nvCxnSpPr>
      <xdr:spPr>
        <a:xfrm>
          <a:off x="8750300" y="13303723"/>
          <a:ext cx="889000" cy="1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102073</xdr:rowOff>
    </xdr:from>
    <xdr:to>
      <xdr:col>45</xdr:col>
      <xdr:colOff>177800</xdr:colOff>
      <xdr:row>77</xdr:row>
      <xdr:rowOff>159330</xdr:rowOff>
    </xdr:to>
    <xdr:cxnSp macro="">
      <xdr:nvCxnSpPr>
        <xdr:cNvPr id="414" name="直線コネクタ 413"/>
        <xdr:cNvCxnSpPr/>
      </xdr:nvCxnSpPr>
      <xdr:spPr>
        <a:xfrm flipV="1">
          <a:off x="7861300" y="13303723"/>
          <a:ext cx="889000" cy="5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159330</xdr:rowOff>
    </xdr:from>
    <xdr:to>
      <xdr:col>41</xdr:col>
      <xdr:colOff>50800</xdr:colOff>
      <xdr:row>78</xdr:row>
      <xdr:rowOff>22253</xdr:rowOff>
    </xdr:to>
    <xdr:cxnSp macro="">
      <xdr:nvCxnSpPr>
        <xdr:cNvPr id="417" name="直線コネクタ 416"/>
        <xdr:cNvCxnSpPr/>
      </xdr:nvCxnSpPr>
      <xdr:spPr>
        <a:xfrm flipV="1">
          <a:off x="6972300" y="13360980"/>
          <a:ext cx="889000" cy="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155026</xdr:rowOff>
    </xdr:from>
    <xdr:to>
      <xdr:col>55</xdr:col>
      <xdr:colOff>50800</xdr:colOff>
      <xdr:row>78</xdr:row>
      <xdr:rowOff>85176</xdr:rowOff>
    </xdr:to>
    <xdr:sp macro="" textlink="">
      <xdr:nvSpPr>
        <xdr:cNvPr id="427" name="楕円 426"/>
        <xdr:cNvSpPr/>
      </xdr:nvSpPr>
      <xdr:spPr>
        <a:xfrm>
          <a:off x="10426700" y="1335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6453</xdr:rowOff>
    </xdr:from>
    <xdr:ext cx="534377" cy="259045"/>
    <xdr:sp macro="" textlink="">
      <xdr:nvSpPr>
        <xdr:cNvPr id="428" name="商工費該当値テキスト"/>
        <xdr:cNvSpPr txBox="1"/>
      </xdr:nvSpPr>
      <xdr:spPr>
        <a:xfrm>
          <a:off x="10528300" y="1320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166221</xdr:rowOff>
    </xdr:from>
    <xdr:to>
      <xdr:col>50</xdr:col>
      <xdr:colOff>165100</xdr:colOff>
      <xdr:row>78</xdr:row>
      <xdr:rowOff>96371</xdr:rowOff>
    </xdr:to>
    <xdr:sp macro="" textlink="">
      <xdr:nvSpPr>
        <xdr:cNvPr id="429" name="楕円 428"/>
        <xdr:cNvSpPr/>
      </xdr:nvSpPr>
      <xdr:spPr>
        <a:xfrm>
          <a:off x="9588500" y="1336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112898</xdr:rowOff>
    </xdr:from>
    <xdr:ext cx="534377" cy="259045"/>
    <xdr:sp macro="" textlink="">
      <xdr:nvSpPr>
        <xdr:cNvPr id="430" name="テキスト ボックス 429"/>
        <xdr:cNvSpPr txBox="1"/>
      </xdr:nvSpPr>
      <xdr:spPr>
        <a:xfrm>
          <a:off x="9372111" y="1314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51273</xdr:rowOff>
    </xdr:from>
    <xdr:to>
      <xdr:col>46</xdr:col>
      <xdr:colOff>38100</xdr:colOff>
      <xdr:row>77</xdr:row>
      <xdr:rowOff>152873</xdr:rowOff>
    </xdr:to>
    <xdr:sp macro="" textlink="">
      <xdr:nvSpPr>
        <xdr:cNvPr id="431" name="楕円 430"/>
        <xdr:cNvSpPr/>
      </xdr:nvSpPr>
      <xdr:spPr>
        <a:xfrm>
          <a:off x="8699500" y="132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169400</xdr:rowOff>
    </xdr:from>
    <xdr:ext cx="534377" cy="259045"/>
    <xdr:sp macro="" textlink="">
      <xdr:nvSpPr>
        <xdr:cNvPr id="432" name="テキスト ボックス 431"/>
        <xdr:cNvSpPr txBox="1"/>
      </xdr:nvSpPr>
      <xdr:spPr>
        <a:xfrm>
          <a:off x="8483111" y="1302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108530</xdr:rowOff>
    </xdr:from>
    <xdr:to>
      <xdr:col>41</xdr:col>
      <xdr:colOff>101600</xdr:colOff>
      <xdr:row>78</xdr:row>
      <xdr:rowOff>38680</xdr:rowOff>
    </xdr:to>
    <xdr:sp macro="" textlink="">
      <xdr:nvSpPr>
        <xdr:cNvPr id="433" name="楕円 432"/>
        <xdr:cNvSpPr/>
      </xdr:nvSpPr>
      <xdr:spPr>
        <a:xfrm>
          <a:off x="7810500" y="133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55207</xdr:rowOff>
    </xdr:from>
    <xdr:ext cx="534377" cy="259045"/>
    <xdr:sp macro="" textlink="">
      <xdr:nvSpPr>
        <xdr:cNvPr id="434" name="テキスト ボックス 433"/>
        <xdr:cNvSpPr txBox="1"/>
      </xdr:nvSpPr>
      <xdr:spPr>
        <a:xfrm>
          <a:off x="7594111" y="130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142903</xdr:rowOff>
    </xdr:from>
    <xdr:to>
      <xdr:col>36</xdr:col>
      <xdr:colOff>165100</xdr:colOff>
      <xdr:row>78</xdr:row>
      <xdr:rowOff>73053</xdr:rowOff>
    </xdr:to>
    <xdr:sp macro="" textlink="">
      <xdr:nvSpPr>
        <xdr:cNvPr id="435" name="楕円 434"/>
        <xdr:cNvSpPr/>
      </xdr:nvSpPr>
      <xdr:spPr>
        <a:xfrm>
          <a:off x="6921500" y="1334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89580</xdr:rowOff>
    </xdr:from>
    <xdr:ext cx="534377" cy="259045"/>
    <xdr:sp macro="" textlink="">
      <xdr:nvSpPr>
        <xdr:cNvPr id="436" name="テキスト ボックス 435"/>
        <xdr:cNvSpPr txBox="1"/>
      </xdr:nvSpPr>
      <xdr:spPr>
        <a:xfrm>
          <a:off x="6705111" y="131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32928</xdr:rowOff>
    </xdr:from>
    <xdr:to>
      <xdr:col>55</xdr:col>
      <xdr:colOff>0</xdr:colOff>
      <xdr:row>95</xdr:row>
      <xdr:rowOff>165219</xdr:rowOff>
    </xdr:to>
    <xdr:cxnSp macro="">
      <xdr:nvCxnSpPr>
        <xdr:cNvPr id="465" name="直線コネクタ 464"/>
        <xdr:cNvCxnSpPr/>
      </xdr:nvCxnSpPr>
      <xdr:spPr>
        <a:xfrm>
          <a:off x="9639300" y="16320678"/>
          <a:ext cx="838200" cy="13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32928</xdr:rowOff>
    </xdr:from>
    <xdr:to>
      <xdr:col>50</xdr:col>
      <xdr:colOff>114300</xdr:colOff>
      <xdr:row>96</xdr:row>
      <xdr:rowOff>34468</xdr:rowOff>
    </xdr:to>
    <xdr:cxnSp macro="">
      <xdr:nvCxnSpPr>
        <xdr:cNvPr id="468" name="直線コネクタ 467"/>
        <xdr:cNvCxnSpPr/>
      </xdr:nvCxnSpPr>
      <xdr:spPr>
        <a:xfrm flipV="1">
          <a:off x="8750300" y="16320678"/>
          <a:ext cx="889000" cy="17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116162</xdr:rowOff>
    </xdr:from>
    <xdr:to>
      <xdr:col>45</xdr:col>
      <xdr:colOff>177800</xdr:colOff>
      <xdr:row>96</xdr:row>
      <xdr:rowOff>34468</xdr:rowOff>
    </xdr:to>
    <xdr:cxnSp macro="">
      <xdr:nvCxnSpPr>
        <xdr:cNvPr id="471" name="直線コネクタ 470"/>
        <xdr:cNvCxnSpPr/>
      </xdr:nvCxnSpPr>
      <xdr:spPr>
        <a:xfrm>
          <a:off x="7861300" y="16403912"/>
          <a:ext cx="889000" cy="8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95008</xdr:rowOff>
    </xdr:from>
    <xdr:to>
      <xdr:col>41</xdr:col>
      <xdr:colOff>50800</xdr:colOff>
      <xdr:row>95</xdr:row>
      <xdr:rowOff>116162</xdr:rowOff>
    </xdr:to>
    <xdr:cxnSp macro="">
      <xdr:nvCxnSpPr>
        <xdr:cNvPr id="474" name="直線コネクタ 473"/>
        <xdr:cNvCxnSpPr/>
      </xdr:nvCxnSpPr>
      <xdr:spPr>
        <a:xfrm>
          <a:off x="6972300" y="16382758"/>
          <a:ext cx="889000" cy="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58648</xdr:rowOff>
    </xdr:from>
    <xdr:ext cx="534377" cy="259045"/>
    <xdr:sp macro="" textlink="">
      <xdr:nvSpPr>
        <xdr:cNvPr id="478" name="テキスト ボックス 477"/>
        <xdr:cNvSpPr txBox="1"/>
      </xdr:nvSpPr>
      <xdr:spPr>
        <a:xfrm>
          <a:off x="6705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114419</xdr:rowOff>
    </xdr:from>
    <xdr:to>
      <xdr:col>55</xdr:col>
      <xdr:colOff>50800</xdr:colOff>
      <xdr:row>96</xdr:row>
      <xdr:rowOff>44569</xdr:rowOff>
    </xdr:to>
    <xdr:sp macro="" textlink="">
      <xdr:nvSpPr>
        <xdr:cNvPr id="484" name="楕円 483"/>
        <xdr:cNvSpPr/>
      </xdr:nvSpPr>
      <xdr:spPr>
        <a:xfrm>
          <a:off x="10426700" y="164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137296</xdr:rowOff>
    </xdr:from>
    <xdr:ext cx="534377" cy="259045"/>
    <xdr:sp macro="" textlink="">
      <xdr:nvSpPr>
        <xdr:cNvPr id="485" name="土木費該当値テキスト"/>
        <xdr:cNvSpPr txBox="1"/>
      </xdr:nvSpPr>
      <xdr:spPr>
        <a:xfrm>
          <a:off x="10528300" y="162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153578</xdr:rowOff>
    </xdr:from>
    <xdr:to>
      <xdr:col>50</xdr:col>
      <xdr:colOff>165100</xdr:colOff>
      <xdr:row>95</xdr:row>
      <xdr:rowOff>83728</xdr:rowOff>
    </xdr:to>
    <xdr:sp macro="" textlink="">
      <xdr:nvSpPr>
        <xdr:cNvPr id="486" name="楕円 485"/>
        <xdr:cNvSpPr/>
      </xdr:nvSpPr>
      <xdr:spPr>
        <a:xfrm>
          <a:off x="9588500" y="1626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100255</xdr:rowOff>
    </xdr:from>
    <xdr:ext cx="534377" cy="259045"/>
    <xdr:sp macro="" textlink="">
      <xdr:nvSpPr>
        <xdr:cNvPr id="487" name="テキスト ボックス 486"/>
        <xdr:cNvSpPr txBox="1"/>
      </xdr:nvSpPr>
      <xdr:spPr>
        <a:xfrm>
          <a:off x="9372111" y="1604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155118</xdr:rowOff>
    </xdr:from>
    <xdr:to>
      <xdr:col>46</xdr:col>
      <xdr:colOff>38100</xdr:colOff>
      <xdr:row>96</xdr:row>
      <xdr:rowOff>85268</xdr:rowOff>
    </xdr:to>
    <xdr:sp macro="" textlink="">
      <xdr:nvSpPr>
        <xdr:cNvPr id="488" name="楕円 487"/>
        <xdr:cNvSpPr/>
      </xdr:nvSpPr>
      <xdr:spPr>
        <a:xfrm>
          <a:off x="8699500" y="164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101795</xdr:rowOff>
    </xdr:from>
    <xdr:ext cx="534377" cy="259045"/>
    <xdr:sp macro="" textlink="">
      <xdr:nvSpPr>
        <xdr:cNvPr id="489" name="テキスト ボックス 488"/>
        <xdr:cNvSpPr txBox="1"/>
      </xdr:nvSpPr>
      <xdr:spPr>
        <a:xfrm>
          <a:off x="8483111" y="162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65362</xdr:rowOff>
    </xdr:from>
    <xdr:to>
      <xdr:col>41</xdr:col>
      <xdr:colOff>101600</xdr:colOff>
      <xdr:row>95</xdr:row>
      <xdr:rowOff>166962</xdr:rowOff>
    </xdr:to>
    <xdr:sp macro="" textlink="">
      <xdr:nvSpPr>
        <xdr:cNvPr id="490" name="楕円 489"/>
        <xdr:cNvSpPr/>
      </xdr:nvSpPr>
      <xdr:spPr>
        <a:xfrm>
          <a:off x="7810500" y="163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12039</xdr:rowOff>
    </xdr:from>
    <xdr:ext cx="534377" cy="259045"/>
    <xdr:sp macro="" textlink="">
      <xdr:nvSpPr>
        <xdr:cNvPr id="491" name="テキスト ボックス 490"/>
        <xdr:cNvSpPr txBox="1"/>
      </xdr:nvSpPr>
      <xdr:spPr>
        <a:xfrm>
          <a:off x="7594111" y="161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44208</xdr:rowOff>
    </xdr:from>
    <xdr:to>
      <xdr:col>36</xdr:col>
      <xdr:colOff>165100</xdr:colOff>
      <xdr:row>95</xdr:row>
      <xdr:rowOff>145808</xdr:rowOff>
    </xdr:to>
    <xdr:sp macro="" textlink="">
      <xdr:nvSpPr>
        <xdr:cNvPr id="492" name="楕円 491"/>
        <xdr:cNvSpPr/>
      </xdr:nvSpPr>
      <xdr:spPr>
        <a:xfrm>
          <a:off x="6921500" y="163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162335</xdr:rowOff>
    </xdr:from>
    <xdr:ext cx="534377" cy="259045"/>
    <xdr:sp macro="" textlink="">
      <xdr:nvSpPr>
        <xdr:cNvPr id="493" name="テキスト ボックス 492"/>
        <xdr:cNvSpPr txBox="1"/>
      </xdr:nvSpPr>
      <xdr:spPr>
        <a:xfrm>
          <a:off x="6705111" y="1610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139967</xdr:rowOff>
    </xdr:from>
    <xdr:to>
      <xdr:col>85</xdr:col>
      <xdr:colOff>127000</xdr:colOff>
      <xdr:row>35</xdr:row>
      <xdr:rowOff>151663</xdr:rowOff>
    </xdr:to>
    <xdr:cxnSp macro="">
      <xdr:nvCxnSpPr>
        <xdr:cNvPr id="522" name="直線コネクタ 521"/>
        <xdr:cNvCxnSpPr/>
      </xdr:nvCxnSpPr>
      <xdr:spPr>
        <a:xfrm>
          <a:off x="15481300" y="6140717"/>
          <a:ext cx="8382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139967</xdr:rowOff>
    </xdr:from>
    <xdr:to>
      <xdr:col>81</xdr:col>
      <xdr:colOff>50800</xdr:colOff>
      <xdr:row>35</xdr:row>
      <xdr:rowOff>154273</xdr:rowOff>
    </xdr:to>
    <xdr:cxnSp macro="">
      <xdr:nvCxnSpPr>
        <xdr:cNvPr id="525" name="直線コネクタ 524"/>
        <xdr:cNvCxnSpPr/>
      </xdr:nvCxnSpPr>
      <xdr:spPr>
        <a:xfrm flipV="1">
          <a:off x="14592300" y="6140717"/>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154273</xdr:rowOff>
    </xdr:from>
    <xdr:to>
      <xdr:col>76</xdr:col>
      <xdr:colOff>114300</xdr:colOff>
      <xdr:row>36</xdr:row>
      <xdr:rowOff>21018</xdr:rowOff>
    </xdr:to>
    <xdr:cxnSp macro="">
      <xdr:nvCxnSpPr>
        <xdr:cNvPr id="528" name="直線コネクタ 527"/>
        <xdr:cNvCxnSpPr/>
      </xdr:nvCxnSpPr>
      <xdr:spPr>
        <a:xfrm flipV="1">
          <a:off x="13703300" y="6155023"/>
          <a:ext cx="889000" cy="3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170275</xdr:rowOff>
    </xdr:from>
    <xdr:to>
      <xdr:col>71</xdr:col>
      <xdr:colOff>177800</xdr:colOff>
      <xdr:row>36</xdr:row>
      <xdr:rowOff>21018</xdr:rowOff>
    </xdr:to>
    <xdr:cxnSp macro="">
      <xdr:nvCxnSpPr>
        <xdr:cNvPr id="531" name="直線コネクタ 530"/>
        <xdr:cNvCxnSpPr/>
      </xdr:nvCxnSpPr>
      <xdr:spPr>
        <a:xfrm>
          <a:off x="12814300" y="5656675"/>
          <a:ext cx="889000" cy="5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100863</xdr:rowOff>
    </xdr:from>
    <xdr:to>
      <xdr:col>85</xdr:col>
      <xdr:colOff>177800</xdr:colOff>
      <xdr:row>36</xdr:row>
      <xdr:rowOff>31013</xdr:rowOff>
    </xdr:to>
    <xdr:sp macro="" textlink="">
      <xdr:nvSpPr>
        <xdr:cNvPr id="541" name="楕円 540"/>
        <xdr:cNvSpPr/>
      </xdr:nvSpPr>
      <xdr:spPr>
        <a:xfrm>
          <a:off x="16268700" y="61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123740</xdr:rowOff>
    </xdr:from>
    <xdr:ext cx="534377" cy="259045"/>
    <xdr:sp macro="" textlink="">
      <xdr:nvSpPr>
        <xdr:cNvPr id="542" name="消防費該当値テキスト"/>
        <xdr:cNvSpPr txBox="1"/>
      </xdr:nvSpPr>
      <xdr:spPr>
        <a:xfrm>
          <a:off x="16370300" y="59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89167</xdr:rowOff>
    </xdr:from>
    <xdr:to>
      <xdr:col>81</xdr:col>
      <xdr:colOff>101600</xdr:colOff>
      <xdr:row>36</xdr:row>
      <xdr:rowOff>19317</xdr:rowOff>
    </xdr:to>
    <xdr:sp macro="" textlink="">
      <xdr:nvSpPr>
        <xdr:cNvPr id="543" name="楕円 542"/>
        <xdr:cNvSpPr/>
      </xdr:nvSpPr>
      <xdr:spPr>
        <a:xfrm>
          <a:off x="15430500" y="60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35844</xdr:rowOff>
    </xdr:from>
    <xdr:ext cx="534377" cy="259045"/>
    <xdr:sp macro="" textlink="">
      <xdr:nvSpPr>
        <xdr:cNvPr id="544" name="テキスト ボックス 543"/>
        <xdr:cNvSpPr txBox="1"/>
      </xdr:nvSpPr>
      <xdr:spPr>
        <a:xfrm>
          <a:off x="15214111" y="586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103473</xdr:rowOff>
    </xdr:from>
    <xdr:to>
      <xdr:col>76</xdr:col>
      <xdr:colOff>165100</xdr:colOff>
      <xdr:row>36</xdr:row>
      <xdr:rowOff>33623</xdr:rowOff>
    </xdr:to>
    <xdr:sp macro="" textlink="">
      <xdr:nvSpPr>
        <xdr:cNvPr id="545" name="楕円 544"/>
        <xdr:cNvSpPr/>
      </xdr:nvSpPr>
      <xdr:spPr>
        <a:xfrm>
          <a:off x="14541500" y="610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50150</xdr:rowOff>
    </xdr:from>
    <xdr:ext cx="534377" cy="259045"/>
    <xdr:sp macro="" textlink="">
      <xdr:nvSpPr>
        <xdr:cNvPr id="546" name="テキスト ボックス 545"/>
        <xdr:cNvSpPr txBox="1"/>
      </xdr:nvSpPr>
      <xdr:spPr>
        <a:xfrm>
          <a:off x="14325111" y="58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141668</xdr:rowOff>
    </xdr:from>
    <xdr:to>
      <xdr:col>72</xdr:col>
      <xdr:colOff>38100</xdr:colOff>
      <xdr:row>36</xdr:row>
      <xdr:rowOff>71818</xdr:rowOff>
    </xdr:to>
    <xdr:sp macro="" textlink="">
      <xdr:nvSpPr>
        <xdr:cNvPr id="547" name="楕円 546"/>
        <xdr:cNvSpPr/>
      </xdr:nvSpPr>
      <xdr:spPr>
        <a:xfrm>
          <a:off x="13652500" y="6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88345</xdr:rowOff>
    </xdr:from>
    <xdr:ext cx="534377" cy="259045"/>
    <xdr:sp macro="" textlink="">
      <xdr:nvSpPr>
        <xdr:cNvPr id="548" name="テキスト ボックス 547"/>
        <xdr:cNvSpPr txBox="1"/>
      </xdr:nvSpPr>
      <xdr:spPr>
        <a:xfrm>
          <a:off x="13436111" y="59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119475</xdr:rowOff>
    </xdr:from>
    <xdr:to>
      <xdr:col>67</xdr:col>
      <xdr:colOff>101600</xdr:colOff>
      <xdr:row>33</xdr:row>
      <xdr:rowOff>49625</xdr:rowOff>
    </xdr:to>
    <xdr:sp macro="" textlink="">
      <xdr:nvSpPr>
        <xdr:cNvPr id="549" name="楕円 548"/>
        <xdr:cNvSpPr/>
      </xdr:nvSpPr>
      <xdr:spPr>
        <a:xfrm>
          <a:off x="12763500" y="560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66152</xdr:rowOff>
    </xdr:from>
    <xdr:ext cx="534377" cy="259045"/>
    <xdr:sp macro="" textlink="">
      <xdr:nvSpPr>
        <xdr:cNvPr id="550" name="テキスト ボックス 549"/>
        <xdr:cNvSpPr txBox="1"/>
      </xdr:nvSpPr>
      <xdr:spPr>
        <a:xfrm>
          <a:off x="12547111" y="53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36319</xdr:rowOff>
    </xdr:from>
    <xdr:to>
      <xdr:col>85</xdr:col>
      <xdr:colOff>127000</xdr:colOff>
      <xdr:row>55</xdr:row>
      <xdr:rowOff>35778</xdr:rowOff>
    </xdr:to>
    <xdr:cxnSp macro="">
      <xdr:nvCxnSpPr>
        <xdr:cNvPr id="579" name="直線コネクタ 578"/>
        <xdr:cNvCxnSpPr/>
      </xdr:nvCxnSpPr>
      <xdr:spPr>
        <a:xfrm flipV="1">
          <a:off x="15481300" y="9294619"/>
          <a:ext cx="838200" cy="17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35778</xdr:rowOff>
    </xdr:from>
    <xdr:to>
      <xdr:col>81</xdr:col>
      <xdr:colOff>50800</xdr:colOff>
      <xdr:row>55</xdr:row>
      <xdr:rowOff>138184</xdr:rowOff>
    </xdr:to>
    <xdr:cxnSp macro="">
      <xdr:nvCxnSpPr>
        <xdr:cNvPr id="582" name="直線コネクタ 581"/>
        <xdr:cNvCxnSpPr/>
      </xdr:nvCxnSpPr>
      <xdr:spPr>
        <a:xfrm flipV="1">
          <a:off x="14592300" y="9465528"/>
          <a:ext cx="889000" cy="10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108161</xdr:rowOff>
    </xdr:from>
    <xdr:to>
      <xdr:col>76</xdr:col>
      <xdr:colOff>114300</xdr:colOff>
      <xdr:row>55</xdr:row>
      <xdr:rowOff>138184</xdr:rowOff>
    </xdr:to>
    <xdr:cxnSp macro="">
      <xdr:nvCxnSpPr>
        <xdr:cNvPr id="585" name="直線コネクタ 584"/>
        <xdr:cNvCxnSpPr/>
      </xdr:nvCxnSpPr>
      <xdr:spPr>
        <a:xfrm>
          <a:off x="13703300" y="9537911"/>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108161</xdr:rowOff>
    </xdr:from>
    <xdr:to>
      <xdr:col>71</xdr:col>
      <xdr:colOff>177800</xdr:colOff>
      <xdr:row>56</xdr:row>
      <xdr:rowOff>44976</xdr:rowOff>
    </xdr:to>
    <xdr:cxnSp macro="">
      <xdr:nvCxnSpPr>
        <xdr:cNvPr id="588" name="直線コネクタ 587"/>
        <xdr:cNvCxnSpPr/>
      </xdr:nvCxnSpPr>
      <xdr:spPr>
        <a:xfrm flipV="1">
          <a:off x="12814300" y="9537911"/>
          <a:ext cx="889000" cy="10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156969</xdr:rowOff>
    </xdr:from>
    <xdr:to>
      <xdr:col>85</xdr:col>
      <xdr:colOff>177800</xdr:colOff>
      <xdr:row>54</xdr:row>
      <xdr:rowOff>87119</xdr:rowOff>
    </xdr:to>
    <xdr:sp macro="" textlink="">
      <xdr:nvSpPr>
        <xdr:cNvPr id="598" name="楕円 597"/>
        <xdr:cNvSpPr/>
      </xdr:nvSpPr>
      <xdr:spPr>
        <a:xfrm>
          <a:off x="16268700" y="924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8396</xdr:rowOff>
    </xdr:from>
    <xdr:ext cx="599010" cy="259045"/>
    <xdr:sp macro="" textlink="">
      <xdr:nvSpPr>
        <xdr:cNvPr id="599" name="教育費該当値テキスト"/>
        <xdr:cNvSpPr txBox="1"/>
      </xdr:nvSpPr>
      <xdr:spPr>
        <a:xfrm>
          <a:off x="16370300" y="909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156428</xdr:rowOff>
    </xdr:from>
    <xdr:to>
      <xdr:col>81</xdr:col>
      <xdr:colOff>101600</xdr:colOff>
      <xdr:row>55</xdr:row>
      <xdr:rowOff>86578</xdr:rowOff>
    </xdr:to>
    <xdr:sp macro="" textlink="">
      <xdr:nvSpPr>
        <xdr:cNvPr id="600" name="楕円 599"/>
        <xdr:cNvSpPr/>
      </xdr:nvSpPr>
      <xdr:spPr>
        <a:xfrm>
          <a:off x="15430500" y="94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103105</xdr:rowOff>
    </xdr:from>
    <xdr:ext cx="534377" cy="259045"/>
    <xdr:sp macro="" textlink="">
      <xdr:nvSpPr>
        <xdr:cNvPr id="601" name="テキスト ボックス 600"/>
        <xdr:cNvSpPr txBox="1"/>
      </xdr:nvSpPr>
      <xdr:spPr>
        <a:xfrm>
          <a:off x="15214111" y="91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87384</xdr:rowOff>
    </xdr:from>
    <xdr:to>
      <xdr:col>76</xdr:col>
      <xdr:colOff>165100</xdr:colOff>
      <xdr:row>56</xdr:row>
      <xdr:rowOff>17534</xdr:rowOff>
    </xdr:to>
    <xdr:sp macro="" textlink="">
      <xdr:nvSpPr>
        <xdr:cNvPr id="602" name="楕円 601"/>
        <xdr:cNvSpPr/>
      </xdr:nvSpPr>
      <xdr:spPr>
        <a:xfrm>
          <a:off x="14541500" y="951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34061</xdr:rowOff>
    </xdr:from>
    <xdr:ext cx="534377" cy="259045"/>
    <xdr:sp macro="" textlink="">
      <xdr:nvSpPr>
        <xdr:cNvPr id="603" name="テキスト ボックス 602"/>
        <xdr:cNvSpPr txBox="1"/>
      </xdr:nvSpPr>
      <xdr:spPr>
        <a:xfrm>
          <a:off x="14325111" y="92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57361</xdr:rowOff>
    </xdr:from>
    <xdr:to>
      <xdr:col>72</xdr:col>
      <xdr:colOff>38100</xdr:colOff>
      <xdr:row>55</xdr:row>
      <xdr:rowOff>158961</xdr:rowOff>
    </xdr:to>
    <xdr:sp macro="" textlink="">
      <xdr:nvSpPr>
        <xdr:cNvPr id="604" name="楕円 603"/>
        <xdr:cNvSpPr/>
      </xdr:nvSpPr>
      <xdr:spPr>
        <a:xfrm>
          <a:off x="13652500" y="948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4038</xdr:rowOff>
    </xdr:from>
    <xdr:ext cx="534377" cy="259045"/>
    <xdr:sp macro="" textlink="">
      <xdr:nvSpPr>
        <xdr:cNvPr id="605" name="テキスト ボックス 604"/>
        <xdr:cNvSpPr txBox="1"/>
      </xdr:nvSpPr>
      <xdr:spPr>
        <a:xfrm>
          <a:off x="13436111" y="92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165626</xdr:rowOff>
    </xdr:from>
    <xdr:to>
      <xdr:col>67</xdr:col>
      <xdr:colOff>101600</xdr:colOff>
      <xdr:row>56</xdr:row>
      <xdr:rowOff>95776</xdr:rowOff>
    </xdr:to>
    <xdr:sp macro="" textlink="">
      <xdr:nvSpPr>
        <xdr:cNvPr id="606" name="楕円 605"/>
        <xdr:cNvSpPr/>
      </xdr:nvSpPr>
      <xdr:spPr>
        <a:xfrm>
          <a:off x="12763500" y="95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112303</xdr:rowOff>
    </xdr:from>
    <xdr:ext cx="534377" cy="259045"/>
    <xdr:sp macro="" textlink="">
      <xdr:nvSpPr>
        <xdr:cNvPr id="607" name="テキスト ボックス 606"/>
        <xdr:cNvSpPr txBox="1"/>
      </xdr:nvSpPr>
      <xdr:spPr>
        <a:xfrm>
          <a:off x="12547111" y="937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100648</xdr:rowOff>
    </xdr:from>
    <xdr:to>
      <xdr:col>85</xdr:col>
      <xdr:colOff>127000</xdr:colOff>
      <xdr:row>78</xdr:row>
      <xdr:rowOff>119024</xdr:rowOff>
    </xdr:to>
    <xdr:cxnSp macro="">
      <xdr:nvCxnSpPr>
        <xdr:cNvPr id="636" name="直線コネクタ 635"/>
        <xdr:cNvCxnSpPr/>
      </xdr:nvCxnSpPr>
      <xdr:spPr>
        <a:xfrm>
          <a:off x="15481300" y="13473748"/>
          <a:ext cx="838200" cy="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52820</xdr:rowOff>
    </xdr:from>
    <xdr:to>
      <xdr:col>81</xdr:col>
      <xdr:colOff>50800</xdr:colOff>
      <xdr:row>78</xdr:row>
      <xdr:rowOff>100648</xdr:rowOff>
    </xdr:to>
    <xdr:cxnSp macro="">
      <xdr:nvCxnSpPr>
        <xdr:cNvPr id="639" name="直線コネクタ 638"/>
        <xdr:cNvCxnSpPr/>
      </xdr:nvCxnSpPr>
      <xdr:spPr>
        <a:xfrm>
          <a:off x="14592300" y="13425920"/>
          <a:ext cx="889000" cy="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52820</xdr:rowOff>
    </xdr:from>
    <xdr:to>
      <xdr:col>76</xdr:col>
      <xdr:colOff>114300</xdr:colOff>
      <xdr:row>78</xdr:row>
      <xdr:rowOff>107138</xdr:rowOff>
    </xdr:to>
    <xdr:cxnSp macro="">
      <xdr:nvCxnSpPr>
        <xdr:cNvPr id="642" name="直線コネクタ 641"/>
        <xdr:cNvCxnSpPr/>
      </xdr:nvCxnSpPr>
      <xdr:spPr>
        <a:xfrm flipV="1">
          <a:off x="13703300" y="13425920"/>
          <a:ext cx="889000" cy="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107138</xdr:rowOff>
    </xdr:from>
    <xdr:to>
      <xdr:col>71</xdr:col>
      <xdr:colOff>177800</xdr:colOff>
      <xdr:row>78</xdr:row>
      <xdr:rowOff>149073</xdr:rowOff>
    </xdr:to>
    <xdr:cxnSp macro="">
      <xdr:nvCxnSpPr>
        <xdr:cNvPr id="645" name="直線コネクタ 644"/>
        <xdr:cNvCxnSpPr/>
      </xdr:nvCxnSpPr>
      <xdr:spPr>
        <a:xfrm flipV="1">
          <a:off x="12814300" y="13480238"/>
          <a:ext cx="8890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68224</xdr:rowOff>
    </xdr:from>
    <xdr:to>
      <xdr:col>85</xdr:col>
      <xdr:colOff>177800</xdr:colOff>
      <xdr:row>78</xdr:row>
      <xdr:rowOff>169824</xdr:rowOff>
    </xdr:to>
    <xdr:sp macro="" textlink="">
      <xdr:nvSpPr>
        <xdr:cNvPr id="655" name="楕円 654"/>
        <xdr:cNvSpPr/>
      </xdr:nvSpPr>
      <xdr:spPr>
        <a:xfrm>
          <a:off x="16268700" y="134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27830</xdr:rowOff>
    </xdr:from>
    <xdr:ext cx="469744" cy="259045"/>
    <xdr:sp macro="" textlink="">
      <xdr:nvSpPr>
        <xdr:cNvPr id="656" name="災害復旧費該当値テキスト"/>
        <xdr:cNvSpPr txBox="1"/>
      </xdr:nvSpPr>
      <xdr:spPr>
        <a:xfrm>
          <a:off x="16370300"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49848</xdr:rowOff>
    </xdr:from>
    <xdr:to>
      <xdr:col>81</xdr:col>
      <xdr:colOff>101600</xdr:colOff>
      <xdr:row>78</xdr:row>
      <xdr:rowOff>151448</xdr:rowOff>
    </xdr:to>
    <xdr:sp macro="" textlink="">
      <xdr:nvSpPr>
        <xdr:cNvPr id="657" name="楕円 656"/>
        <xdr:cNvSpPr/>
      </xdr:nvSpPr>
      <xdr:spPr>
        <a:xfrm>
          <a:off x="15430500" y="134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167975</xdr:rowOff>
    </xdr:from>
    <xdr:ext cx="469744" cy="259045"/>
    <xdr:sp macro="" textlink="">
      <xdr:nvSpPr>
        <xdr:cNvPr id="658" name="テキスト ボックス 657"/>
        <xdr:cNvSpPr txBox="1"/>
      </xdr:nvSpPr>
      <xdr:spPr>
        <a:xfrm>
          <a:off x="15246428" y="1319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2020</xdr:rowOff>
    </xdr:from>
    <xdr:to>
      <xdr:col>76</xdr:col>
      <xdr:colOff>165100</xdr:colOff>
      <xdr:row>78</xdr:row>
      <xdr:rowOff>103620</xdr:rowOff>
    </xdr:to>
    <xdr:sp macro="" textlink="">
      <xdr:nvSpPr>
        <xdr:cNvPr id="659" name="楕円 658"/>
        <xdr:cNvSpPr/>
      </xdr:nvSpPr>
      <xdr:spPr>
        <a:xfrm>
          <a:off x="14541500" y="133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120147</xdr:rowOff>
    </xdr:from>
    <xdr:ext cx="534377" cy="259045"/>
    <xdr:sp macro="" textlink="">
      <xdr:nvSpPr>
        <xdr:cNvPr id="660" name="テキスト ボックス 659"/>
        <xdr:cNvSpPr txBox="1"/>
      </xdr:nvSpPr>
      <xdr:spPr>
        <a:xfrm>
          <a:off x="14325111" y="1315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56338</xdr:rowOff>
    </xdr:from>
    <xdr:to>
      <xdr:col>72</xdr:col>
      <xdr:colOff>38100</xdr:colOff>
      <xdr:row>78</xdr:row>
      <xdr:rowOff>157938</xdr:rowOff>
    </xdr:to>
    <xdr:sp macro="" textlink="">
      <xdr:nvSpPr>
        <xdr:cNvPr id="661" name="楕円 660"/>
        <xdr:cNvSpPr/>
      </xdr:nvSpPr>
      <xdr:spPr>
        <a:xfrm>
          <a:off x="13652500" y="134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3015</xdr:rowOff>
    </xdr:from>
    <xdr:ext cx="469744" cy="259045"/>
    <xdr:sp macro="" textlink="">
      <xdr:nvSpPr>
        <xdr:cNvPr id="662" name="テキスト ボックス 661"/>
        <xdr:cNvSpPr txBox="1"/>
      </xdr:nvSpPr>
      <xdr:spPr>
        <a:xfrm>
          <a:off x="13468428" y="1320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98273</xdr:rowOff>
    </xdr:from>
    <xdr:to>
      <xdr:col>67</xdr:col>
      <xdr:colOff>101600</xdr:colOff>
      <xdr:row>79</xdr:row>
      <xdr:rowOff>28423</xdr:rowOff>
    </xdr:to>
    <xdr:sp macro="" textlink="">
      <xdr:nvSpPr>
        <xdr:cNvPr id="663" name="楕円 662"/>
        <xdr:cNvSpPr/>
      </xdr:nvSpPr>
      <xdr:spPr>
        <a:xfrm>
          <a:off x="127635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19550</xdr:rowOff>
    </xdr:from>
    <xdr:ext cx="469744" cy="259045"/>
    <xdr:sp macro="" textlink="">
      <xdr:nvSpPr>
        <xdr:cNvPr id="664" name="テキスト ボックス 663"/>
        <xdr:cNvSpPr txBox="1"/>
      </xdr:nvSpPr>
      <xdr:spPr>
        <a:xfrm>
          <a:off x="12579428" y="1356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8998</xdr:rowOff>
    </xdr:from>
    <xdr:to>
      <xdr:col>85</xdr:col>
      <xdr:colOff>127000</xdr:colOff>
      <xdr:row>96</xdr:row>
      <xdr:rowOff>17723</xdr:rowOff>
    </xdr:to>
    <xdr:cxnSp macro="">
      <xdr:nvCxnSpPr>
        <xdr:cNvPr id="693" name="直線コネクタ 692"/>
        <xdr:cNvCxnSpPr/>
      </xdr:nvCxnSpPr>
      <xdr:spPr>
        <a:xfrm>
          <a:off x="15481300" y="16468198"/>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97151</xdr:rowOff>
    </xdr:from>
    <xdr:to>
      <xdr:col>81</xdr:col>
      <xdr:colOff>50800</xdr:colOff>
      <xdr:row>96</xdr:row>
      <xdr:rowOff>8998</xdr:rowOff>
    </xdr:to>
    <xdr:cxnSp macro="">
      <xdr:nvCxnSpPr>
        <xdr:cNvPr id="696" name="直線コネクタ 695"/>
        <xdr:cNvCxnSpPr/>
      </xdr:nvCxnSpPr>
      <xdr:spPr>
        <a:xfrm>
          <a:off x="14592300" y="16384901"/>
          <a:ext cx="889000" cy="8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46792</xdr:rowOff>
    </xdr:from>
    <xdr:to>
      <xdr:col>76</xdr:col>
      <xdr:colOff>114300</xdr:colOff>
      <xdr:row>95</xdr:row>
      <xdr:rowOff>97151</xdr:rowOff>
    </xdr:to>
    <xdr:cxnSp macro="">
      <xdr:nvCxnSpPr>
        <xdr:cNvPr id="699" name="直線コネクタ 698"/>
        <xdr:cNvCxnSpPr/>
      </xdr:nvCxnSpPr>
      <xdr:spPr>
        <a:xfrm>
          <a:off x="13703300" y="16334542"/>
          <a:ext cx="889000" cy="5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19163</xdr:rowOff>
    </xdr:from>
    <xdr:to>
      <xdr:col>71</xdr:col>
      <xdr:colOff>177800</xdr:colOff>
      <xdr:row>95</xdr:row>
      <xdr:rowOff>46792</xdr:rowOff>
    </xdr:to>
    <xdr:cxnSp macro="">
      <xdr:nvCxnSpPr>
        <xdr:cNvPr id="702" name="直線コネクタ 701"/>
        <xdr:cNvCxnSpPr/>
      </xdr:nvCxnSpPr>
      <xdr:spPr>
        <a:xfrm>
          <a:off x="12814300" y="16306913"/>
          <a:ext cx="889000" cy="2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138373</xdr:rowOff>
    </xdr:from>
    <xdr:to>
      <xdr:col>85</xdr:col>
      <xdr:colOff>177800</xdr:colOff>
      <xdr:row>96</xdr:row>
      <xdr:rowOff>68523</xdr:rowOff>
    </xdr:to>
    <xdr:sp macro="" textlink="">
      <xdr:nvSpPr>
        <xdr:cNvPr id="712" name="楕円 711"/>
        <xdr:cNvSpPr/>
      </xdr:nvSpPr>
      <xdr:spPr>
        <a:xfrm>
          <a:off x="16268700" y="164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161250</xdr:rowOff>
    </xdr:from>
    <xdr:ext cx="599010" cy="259045"/>
    <xdr:sp macro="" textlink="">
      <xdr:nvSpPr>
        <xdr:cNvPr id="713" name="公債費該当値テキスト"/>
        <xdr:cNvSpPr txBox="1"/>
      </xdr:nvSpPr>
      <xdr:spPr>
        <a:xfrm>
          <a:off x="16370300" y="1627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129648</xdr:rowOff>
    </xdr:from>
    <xdr:to>
      <xdr:col>81</xdr:col>
      <xdr:colOff>101600</xdr:colOff>
      <xdr:row>96</xdr:row>
      <xdr:rowOff>59798</xdr:rowOff>
    </xdr:to>
    <xdr:sp macro="" textlink="">
      <xdr:nvSpPr>
        <xdr:cNvPr id="714" name="楕円 713"/>
        <xdr:cNvSpPr/>
      </xdr:nvSpPr>
      <xdr:spPr>
        <a:xfrm>
          <a:off x="15430500" y="164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76325</xdr:rowOff>
    </xdr:from>
    <xdr:ext cx="599010" cy="259045"/>
    <xdr:sp macro="" textlink="">
      <xdr:nvSpPr>
        <xdr:cNvPr id="715" name="テキスト ボックス 714"/>
        <xdr:cNvSpPr txBox="1"/>
      </xdr:nvSpPr>
      <xdr:spPr>
        <a:xfrm>
          <a:off x="15181795" y="1619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46351</xdr:rowOff>
    </xdr:from>
    <xdr:to>
      <xdr:col>76</xdr:col>
      <xdr:colOff>165100</xdr:colOff>
      <xdr:row>95</xdr:row>
      <xdr:rowOff>147951</xdr:rowOff>
    </xdr:to>
    <xdr:sp macro="" textlink="">
      <xdr:nvSpPr>
        <xdr:cNvPr id="716" name="楕円 715"/>
        <xdr:cNvSpPr/>
      </xdr:nvSpPr>
      <xdr:spPr>
        <a:xfrm>
          <a:off x="14541500" y="163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164478</xdr:rowOff>
    </xdr:from>
    <xdr:ext cx="599010" cy="259045"/>
    <xdr:sp macro="" textlink="">
      <xdr:nvSpPr>
        <xdr:cNvPr id="717" name="テキスト ボックス 716"/>
        <xdr:cNvSpPr txBox="1"/>
      </xdr:nvSpPr>
      <xdr:spPr>
        <a:xfrm>
          <a:off x="14292795" y="1610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167442</xdr:rowOff>
    </xdr:from>
    <xdr:to>
      <xdr:col>72</xdr:col>
      <xdr:colOff>38100</xdr:colOff>
      <xdr:row>95</xdr:row>
      <xdr:rowOff>97592</xdr:rowOff>
    </xdr:to>
    <xdr:sp macro="" textlink="">
      <xdr:nvSpPr>
        <xdr:cNvPr id="718" name="楕円 717"/>
        <xdr:cNvSpPr/>
      </xdr:nvSpPr>
      <xdr:spPr>
        <a:xfrm>
          <a:off x="13652500" y="1628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114119</xdr:rowOff>
    </xdr:from>
    <xdr:ext cx="599010" cy="259045"/>
    <xdr:sp macro="" textlink="">
      <xdr:nvSpPr>
        <xdr:cNvPr id="719" name="テキスト ボックス 718"/>
        <xdr:cNvSpPr txBox="1"/>
      </xdr:nvSpPr>
      <xdr:spPr>
        <a:xfrm>
          <a:off x="13403795" y="1605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139813</xdr:rowOff>
    </xdr:from>
    <xdr:to>
      <xdr:col>67</xdr:col>
      <xdr:colOff>101600</xdr:colOff>
      <xdr:row>95</xdr:row>
      <xdr:rowOff>69963</xdr:rowOff>
    </xdr:to>
    <xdr:sp macro="" textlink="">
      <xdr:nvSpPr>
        <xdr:cNvPr id="720" name="楕円 719"/>
        <xdr:cNvSpPr/>
      </xdr:nvSpPr>
      <xdr:spPr>
        <a:xfrm>
          <a:off x="12763500" y="162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86490</xdr:rowOff>
    </xdr:from>
    <xdr:ext cx="599010" cy="259045"/>
    <xdr:sp macro="" textlink="">
      <xdr:nvSpPr>
        <xdr:cNvPr id="721" name="テキスト ボックス 720"/>
        <xdr:cNvSpPr txBox="1"/>
      </xdr:nvSpPr>
      <xdr:spPr>
        <a:xfrm>
          <a:off x="12514795" y="1603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133604</xdr:rowOff>
    </xdr:from>
    <xdr:to>
      <xdr:col>116</xdr:col>
      <xdr:colOff>63500</xdr:colOff>
      <xdr:row>38</xdr:row>
      <xdr:rowOff>151511</xdr:rowOff>
    </xdr:to>
    <xdr:cxnSp macro="">
      <xdr:nvCxnSpPr>
        <xdr:cNvPr id="750" name="直線コネクタ 749"/>
        <xdr:cNvCxnSpPr/>
      </xdr:nvCxnSpPr>
      <xdr:spPr>
        <a:xfrm>
          <a:off x="21323300" y="6648704"/>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112857</xdr:rowOff>
    </xdr:from>
    <xdr:ext cx="378565" cy="259045"/>
    <xdr:sp macro="" textlink="">
      <xdr:nvSpPr>
        <xdr:cNvPr id="751" name="諸支出金平均値テキスト"/>
        <xdr:cNvSpPr txBox="1"/>
      </xdr:nvSpPr>
      <xdr:spPr>
        <a:xfrm>
          <a:off x="22212300" y="6627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133604</xdr:rowOff>
    </xdr:from>
    <xdr:to>
      <xdr:col>111</xdr:col>
      <xdr:colOff>177800</xdr:colOff>
      <xdr:row>38</xdr:row>
      <xdr:rowOff>133604</xdr:rowOff>
    </xdr:to>
    <xdr:cxnSp macro="">
      <xdr:nvCxnSpPr>
        <xdr:cNvPr id="753" name="直線コネクタ 752"/>
        <xdr:cNvCxnSpPr/>
      </xdr:nvCxnSpPr>
      <xdr:spPr>
        <a:xfrm>
          <a:off x="20434300" y="6648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10368</xdr:rowOff>
    </xdr:from>
    <xdr:ext cx="378565" cy="259045"/>
    <xdr:sp macro="" textlink="">
      <xdr:nvSpPr>
        <xdr:cNvPr id="755" name="テキスト ボックス 754"/>
        <xdr:cNvSpPr txBox="1"/>
      </xdr:nvSpPr>
      <xdr:spPr>
        <a:xfrm>
          <a:off x="21134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38735</xdr:rowOff>
    </xdr:from>
    <xdr:to>
      <xdr:col>107</xdr:col>
      <xdr:colOff>50800</xdr:colOff>
      <xdr:row>38</xdr:row>
      <xdr:rowOff>133604</xdr:rowOff>
    </xdr:to>
    <xdr:cxnSp macro="">
      <xdr:nvCxnSpPr>
        <xdr:cNvPr id="756" name="直線コネクタ 755"/>
        <xdr:cNvCxnSpPr/>
      </xdr:nvCxnSpPr>
      <xdr:spPr>
        <a:xfrm>
          <a:off x="19545300" y="6382385"/>
          <a:ext cx="8890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62374</xdr:rowOff>
    </xdr:from>
    <xdr:ext cx="378565" cy="259045"/>
    <xdr:sp macro="" textlink="">
      <xdr:nvSpPr>
        <xdr:cNvPr id="758" name="テキスト ボックス 757"/>
        <xdr:cNvSpPr txBox="1"/>
      </xdr:nvSpPr>
      <xdr:spPr>
        <a:xfrm>
          <a:off x="20245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38735</xdr:rowOff>
    </xdr:from>
    <xdr:to>
      <xdr:col>102</xdr:col>
      <xdr:colOff>114300</xdr:colOff>
      <xdr:row>38</xdr:row>
      <xdr:rowOff>122745</xdr:rowOff>
    </xdr:to>
    <xdr:cxnSp macro="">
      <xdr:nvCxnSpPr>
        <xdr:cNvPr id="759" name="直線コネクタ 758"/>
        <xdr:cNvCxnSpPr/>
      </xdr:nvCxnSpPr>
      <xdr:spPr>
        <a:xfrm flipV="1">
          <a:off x="18656300" y="6382385"/>
          <a:ext cx="889000" cy="25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59326</xdr:rowOff>
    </xdr:from>
    <xdr:ext cx="378565" cy="259045"/>
    <xdr:sp macro="" textlink="">
      <xdr:nvSpPr>
        <xdr:cNvPr id="761" name="テキスト ボックス 760"/>
        <xdr:cNvSpPr txBox="1"/>
      </xdr:nvSpPr>
      <xdr:spPr>
        <a:xfrm>
          <a:off x="19356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40276</xdr:rowOff>
    </xdr:from>
    <xdr:ext cx="378565" cy="259045"/>
    <xdr:sp macro="" textlink="">
      <xdr:nvSpPr>
        <xdr:cNvPr id="763" name="テキスト ボックス 762"/>
        <xdr:cNvSpPr txBox="1"/>
      </xdr:nvSpPr>
      <xdr:spPr>
        <a:xfrm>
          <a:off x="18467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100711</xdr:rowOff>
    </xdr:from>
    <xdr:to>
      <xdr:col>116</xdr:col>
      <xdr:colOff>114300</xdr:colOff>
      <xdr:row>39</xdr:row>
      <xdr:rowOff>30861</xdr:rowOff>
    </xdr:to>
    <xdr:sp macro="" textlink="">
      <xdr:nvSpPr>
        <xdr:cNvPr id="769" name="楕円 768"/>
        <xdr:cNvSpPr/>
      </xdr:nvSpPr>
      <xdr:spPr>
        <a:xfrm>
          <a:off x="221107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60088</xdr:rowOff>
    </xdr:from>
    <xdr:ext cx="378565" cy="259045"/>
    <xdr:sp macro="" textlink="">
      <xdr:nvSpPr>
        <xdr:cNvPr id="770" name="諸支出金該当値テキスト"/>
        <xdr:cNvSpPr txBox="1"/>
      </xdr:nvSpPr>
      <xdr:spPr>
        <a:xfrm>
          <a:off x="22212300" y="6403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82804</xdr:rowOff>
    </xdr:from>
    <xdr:to>
      <xdr:col>112</xdr:col>
      <xdr:colOff>38100</xdr:colOff>
      <xdr:row>39</xdr:row>
      <xdr:rowOff>12954</xdr:rowOff>
    </xdr:to>
    <xdr:sp macro="" textlink="">
      <xdr:nvSpPr>
        <xdr:cNvPr id="771" name="楕円 770"/>
        <xdr:cNvSpPr/>
      </xdr:nvSpPr>
      <xdr:spPr>
        <a:xfrm>
          <a:off x="21272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29481</xdr:rowOff>
    </xdr:from>
    <xdr:ext cx="378565" cy="259045"/>
    <xdr:sp macro="" textlink="">
      <xdr:nvSpPr>
        <xdr:cNvPr id="772" name="テキスト ボックス 771"/>
        <xdr:cNvSpPr txBox="1"/>
      </xdr:nvSpPr>
      <xdr:spPr>
        <a:xfrm>
          <a:off x="21134017" y="6373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82804</xdr:rowOff>
    </xdr:from>
    <xdr:to>
      <xdr:col>107</xdr:col>
      <xdr:colOff>101600</xdr:colOff>
      <xdr:row>39</xdr:row>
      <xdr:rowOff>12954</xdr:rowOff>
    </xdr:to>
    <xdr:sp macro="" textlink="">
      <xdr:nvSpPr>
        <xdr:cNvPr id="773" name="楕円 772"/>
        <xdr:cNvSpPr/>
      </xdr:nvSpPr>
      <xdr:spPr>
        <a:xfrm>
          <a:off x="20383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29481</xdr:rowOff>
    </xdr:from>
    <xdr:ext cx="378565" cy="259045"/>
    <xdr:sp macro="" textlink="">
      <xdr:nvSpPr>
        <xdr:cNvPr id="774" name="テキスト ボックス 773"/>
        <xdr:cNvSpPr txBox="1"/>
      </xdr:nvSpPr>
      <xdr:spPr>
        <a:xfrm>
          <a:off x="20245017" y="6373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159385</xdr:rowOff>
    </xdr:from>
    <xdr:to>
      <xdr:col>102</xdr:col>
      <xdr:colOff>165100</xdr:colOff>
      <xdr:row>37</xdr:row>
      <xdr:rowOff>89535</xdr:rowOff>
    </xdr:to>
    <xdr:sp macro="" textlink="">
      <xdr:nvSpPr>
        <xdr:cNvPr id="775" name="楕円 774"/>
        <xdr:cNvSpPr/>
      </xdr:nvSpPr>
      <xdr:spPr>
        <a:xfrm>
          <a:off x="19494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106062</xdr:rowOff>
    </xdr:from>
    <xdr:ext cx="469744" cy="259045"/>
    <xdr:sp macro="" textlink="">
      <xdr:nvSpPr>
        <xdr:cNvPr id="776" name="テキスト ボックス 775"/>
        <xdr:cNvSpPr txBox="1"/>
      </xdr:nvSpPr>
      <xdr:spPr>
        <a:xfrm>
          <a:off x="19310428" y="61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71945</xdr:rowOff>
    </xdr:from>
    <xdr:to>
      <xdr:col>98</xdr:col>
      <xdr:colOff>38100</xdr:colOff>
      <xdr:row>39</xdr:row>
      <xdr:rowOff>2095</xdr:rowOff>
    </xdr:to>
    <xdr:sp macro="" textlink="">
      <xdr:nvSpPr>
        <xdr:cNvPr id="777" name="楕円 776"/>
        <xdr:cNvSpPr/>
      </xdr:nvSpPr>
      <xdr:spPr>
        <a:xfrm>
          <a:off x="18605500" y="65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18623</xdr:rowOff>
    </xdr:from>
    <xdr:ext cx="378565" cy="259045"/>
    <xdr:sp macro="" textlink="">
      <xdr:nvSpPr>
        <xdr:cNvPr id="778" name="テキスト ボックス 777"/>
        <xdr:cNvSpPr txBox="1"/>
      </xdr:nvSpPr>
      <xdr:spPr>
        <a:xfrm>
          <a:off x="18467017" y="636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総務費の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減額については、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減債基金積立金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の減及びＣＡＴＶ施設整備事業の減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民生費が類似団体に比べて高額となっている主な要因は生活保護費である。雇用拡大、健康増進を図る事業を推進し、生活保護費の抑制を図る。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衛生費が類似団体に比べて高額となっているのは、海岸漂着物対策に多額の費用を要することや、地理的要因等により塵芥処理、し尿処理に割高な費用を要するためである。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農林水産業費については、漁港整備に係る費用が多額となっている他、農林水産品の輸送コスト助成や有害鳥獣対策にも多額の費用を要している。　</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土木費の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減額については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、市道改良事業費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都市再生事業の減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が主な要因である。　</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教育費の増額</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、博物館建設事業費の増が主な要因である。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年度については、将来の繰上償還財源確保のための減債基金への積み立て等により実質単年度収支は赤字となっているが、財政調整基金の取り崩しにより実質収支は黒字となっている。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今後は、普通交付税の合併算定替終了等により財政調整基金の取り崩しを余儀なくされる見込みである。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産業の活性化、税徴収率の向上による歳入の確保、効率的な行政運営による歳出の削減に努め、財政運営の健全性を保ちながら将来のための財源確保を図る。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これまで、特別養護老人ホームの民間譲渡（平成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年度で特別養護老人ホーム特別会計を廃止）、簡易水道事業の水道事業（公営企業会計）への統合（平成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年度で簡易水道事業特別会計を廃止）等により行政の効率化を図ってきた。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各会計とも黒字決算となっており、今後も水道料金等の適正化を図るとともに健全な財政運営に努めていく。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これまでの繰上償還の実施や、合併（平成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月）前後の大型事業に係る地方債の償還終了等により、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までは元利償還金が縮小していくが、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近年の大型事業（対馬病院建設負担金等）に係る地方債の元金償還開始や、合併特例債の終了による交付税措置率の低い地方債発行の増等により実質公債費比率の分子の増加が見込まれる。普通交付税の減額による分母の減少も見込まれるため、繰上償還を積極的に実施するとともに起債の抑制に努め、分子の増加抑制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の繰上償還、起債の抑制等により地方債残高は減少しているが、今後は普通交付税の減額による分母の減少、合併特例債の終了や基金残高の減少等による分子の増加により将来負担比率の上昇が見込ま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今後も繰上償還を積極的に実施するとともに起債の抑制、事務事業の効率化による職員数の削減に努め、分子の増加抑制を図る。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長崎県対馬市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今後増額する見込みである公債費の財源確保のための減債基金への積み立て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百万、ふるさと納税の増によるがんばれ国境の島対馬ふるさと応援基金への積み立て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を実施したが、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普通交付税の減等により、財政調整基金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百万円、合併振興基金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万円等を取り崩した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普通交付税の合併算定替の終了（合併算定替最終年度：平成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より交付税が減額となるため、基金の取り崩しの増が見込まれるが、財政調整基金については、今後の社会変動や災害復旧等の緊急課題に柔軟に対応するためにも一定の残高が必要である。そのため、財政調整基金について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％程度の残高を維持できるよう決算剰余金の積み立て等を実施し、それ以上の積み立てが可能な場合は、減債基金や特定目的基金に積み立てることとし、基金の使途の明確化を図る。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合併振興基金：合併に伴う市民の連携強化及び地域振興を図る。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振興基金：市民福祉の向上に資する長期的な計画に基づく公共施設の整備を円滑に推進するとともに地域振興を図る。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過疎地域自立支援促進特別事業基金：過疎地域における住民福祉の向上、雇用の増大、地域格差の是正及び美しく風格ある地域の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形成を計画的かつ円滑に促進する。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振興基金：対馬市ＣＡＴＶ設備の一部を更新するため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合併振興基金：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対馬クリーンセンター基幹改良事業等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がんばれ国境の島対馬ふるさと応援基金：平成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月からのふるさと納税に対する返礼の開始等によりふるさと納税が増額と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なり、その寄附金を管理運営するための当基金が増となった。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今後、合併特例債の発行終了等により他の地方債の発行や振興基金、合併振興基金の取り崩しの増が見込まれるが、少しでも交付税措置率の高い地方債を活用しつつ事業を実施し、振興基金については年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百万円、合併振興基金については年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百万円を限度に取り崩していく見込みである。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を積み立てたが、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普通交付税の減、将来の公債費財源確保のための減債基金への積み立てを実施したため、財政調整基金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財政調整基金については、今後の社会変動や災害復旧等の緊急課題に柔軟に対応するためにも一定の残高が必要であるため、標準財政規模の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％程度の残高を維持できるよう決算剰余金等を積み立てることとする。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将来の公債費財源確保のため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近年の大型事業（対馬病院建設負担金等）に係る市債の元金償還の開始、合併特例債の発行終了による交付税措置率の低い市債の増等により、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以降は公債費が増加する見込みである。実質公債費比率の上昇を抑制するため、減債基金を活用した積極的な繰上償還を実施していく。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31,005
30,770
707.42
32,497,322
31,208,277
695,475
17,034,385
44,196,437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内・全国・長崎県の平均値と比べて低い水準にあり、老朽化の度合いが比較的低い状況にある。しかし、建築から３０年以上が経過した施設が多く、事業費の平準化等を図るため、計画的に更新・改修等を進め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9" name="楕円 78"/>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131462</xdr:rowOff>
    </xdr:from>
    <xdr:ext cx="405111" cy="259045"/>
    <xdr:sp macro="" textlink="">
      <xdr:nvSpPr>
        <xdr:cNvPr id="80" name="有形固定資産減価償却率該当値テキスト"/>
        <xdr:cNvSpPr txBox="1"/>
      </xdr:nvSpPr>
      <xdr:spPr>
        <a:xfrm>
          <a:off x="48133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26564</xdr:rowOff>
    </xdr:from>
    <xdr:to>
      <xdr:col>19</xdr:col>
      <xdr:colOff>187325</xdr:colOff>
      <xdr:row>31</xdr:row>
      <xdr:rowOff>128164</xdr:rowOff>
    </xdr:to>
    <xdr:sp macro="" textlink="">
      <xdr:nvSpPr>
        <xdr:cNvPr id="81" name="楕円 80"/>
        <xdr:cNvSpPr/>
      </xdr:nvSpPr>
      <xdr:spPr>
        <a:xfrm>
          <a:off x="4000500" y="61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77364</xdr:rowOff>
    </xdr:to>
    <xdr:cxnSp macro="">
      <xdr:nvCxnSpPr>
        <xdr:cNvPr id="82" name="直線コネクタ 81"/>
        <xdr:cNvCxnSpPr/>
      </xdr:nvCxnSpPr>
      <xdr:spPr>
        <a:xfrm flipV="1">
          <a:off x="4051300" y="6118860"/>
          <a:ext cx="7112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123719</xdr:rowOff>
    </xdr:from>
    <xdr:to>
      <xdr:col>15</xdr:col>
      <xdr:colOff>187325</xdr:colOff>
      <xdr:row>32</xdr:row>
      <xdr:rowOff>53869</xdr:rowOff>
    </xdr:to>
    <xdr:sp macro="" textlink="">
      <xdr:nvSpPr>
        <xdr:cNvPr id="83" name="楕円 82"/>
        <xdr:cNvSpPr/>
      </xdr:nvSpPr>
      <xdr:spPr>
        <a:xfrm>
          <a:off x="3238500" y="62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77364</xdr:rowOff>
    </xdr:from>
    <xdr:to>
      <xdr:col>19</xdr:col>
      <xdr:colOff>136525</xdr:colOff>
      <xdr:row>32</xdr:row>
      <xdr:rowOff>3069</xdr:rowOff>
    </xdr:to>
    <xdr:cxnSp macro="">
      <xdr:nvCxnSpPr>
        <xdr:cNvPr id="84" name="直線コネクタ 83"/>
        <xdr:cNvCxnSpPr/>
      </xdr:nvCxnSpPr>
      <xdr:spPr>
        <a:xfrm flipV="1">
          <a:off x="3289300" y="6163839"/>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5"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6"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7"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119291</xdr:rowOff>
    </xdr:from>
    <xdr:ext cx="405111" cy="259045"/>
    <xdr:sp macro="" textlink="">
      <xdr:nvSpPr>
        <xdr:cNvPr id="88" name="n_1mainValue有形固定資産減価償却率"/>
        <xdr:cNvSpPr txBox="1"/>
      </xdr:nvSpPr>
      <xdr:spPr>
        <a:xfrm>
          <a:off x="3836044" y="620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44996</xdr:rowOff>
    </xdr:from>
    <xdr:ext cx="405111" cy="259045"/>
    <xdr:sp macro="" textlink="">
      <xdr:nvSpPr>
        <xdr:cNvPr id="89" name="n_2mainValue有形固定資産減価償却率"/>
        <xdr:cNvSpPr txBox="1"/>
      </xdr:nvSpPr>
      <xdr:spPr>
        <a:xfrm>
          <a:off x="3086744" y="63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債務償還可能年数は、</a:t>
          </a:r>
          <a:r>
            <a:rPr kumimoji="1" lang="ja-JP" altLang="en-US" sz="1100">
              <a:solidFill>
                <a:schemeClr val="dk1"/>
              </a:solidFill>
              <a:effectLst/>
              <a:latin typeface="+mn-lt"/>
              <a:ea typeface="+mn-ea"/>
              <a:cs typeface="+mn-cs"/>
            </a:rPr>
            <a:t>長崎県平均とほぼ同水準、</a:t>
          </a:r>
          <a:r>
            <a:rPr kumimoji="1" lang="ja-JP" altLang="ja-JP" sz="1100">
              <a:solidFill>
                <a:schemeClr val="dk1"/>
              </a:solidFill>
              <a:effectLst/>
              <a:latin typeface="+mn-lt"/>
              <a:ea typeface="+mn-ea"/>
              <a:cs typeface="+mn-cs"/>
            </a:rPr>
            <a:t>類似団体内・全国の平均値と比べ</a:t>
          </a:r>
          <a:r>
            <a:rPr kumimoji="1" lang="ja-JP" altLang="en-US" sz="1100">
              <a:solidFill>
                <a:schemeClr val="dk1"/>
              </a:solidFill>
              <a:effectLst/>
              <a:latin typeface="+mn-lt"/>
              <a:ea typeface="+mn-ea"/>
              <a:cs typeface="+mn-cs"/>
            </a:rPr>
            <a:t>ると</a:t>
          </a:r>
          <a:r>
            <a:rPr kumimoji="1" lang="ja-JP" altLang="ja-JP" sz="1100">
              <a:solidFill>
                <a:schemeClr val="dk1"/>
              </a:solidFill>
              <a:effectLst/>
              <a:latin typeface="+mn-lt"/>
              <a:ea typeface="+mn-ea"/>
              <a:cs typeface="+mn-cs"/>
            </a:rPr>
            <a:t>低い水準</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債務償還能力は比較的高い状態である</a:t>
          </a:r>
          <a:r>
            <a:rPr kumimoji="1"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本市の地方債残高は高い水準であるため、積極的な繰上償還や起債の抑制に努める必要がある。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5"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83469</xdr:rowOff>
    </xdr:from>
    <xdr:to>
      <xdr:col>76</xdr:col>
      <xdr:colOff>73025</xdr:colOff>
      <xdr:row>32</xdr:row>
      <xdr:rowOff>13619</xdr:rowOff>
    </xdr:to>
    <xdr:sp macro="" textlink="">
      <xdr:nvSpPr>
        <xdr:cNvPr id="133" name="楕円 132"/>
        <xdr:cNvSpPr/>
      </xdr:nvSpPr>
      <xdr:spPr>
        <a:xfrm>
          <a:off x="14744700" y="61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61896</xdr:rowOff>
    </xdr:from>
    <xdr:ext cx="469744" cy="259045"/>
    <xdr:sp macro="" textlink="">
      <xdr:nvSpPr>
        <xdr:cNvPr id="134" name="債務償還比率該当値テキスト"/>
        <xdr:cNvSpPr txBox="1"/>
      </xdr:nvSpPr>
      <xdr:spPr>
        <a:xfrm>
          <a:off x="14846300" y="614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116265</xdr:rowOff>
    </xdr:from>
    <xdr:to>
      <xdr:col>72</xdr:col>
      <xdr:colOff>123825</xdr:colOff>
      <xdr:row>32</xdr:row>
      <xdr:rowOff>46415</xdr:rowOff>
    </xdr:to>
    <xdr:sp macro="" textlink="">
      <xdr:nvSpPr>
        <xdr:cNvPr id="135" name="楕円 134"/>
        <xdr:cNvSpPr/>
      </xdr:nvSpPr>
      <xdr:spPr>
        <a:xfrm>
          <a:off x="14033500" y="62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134269</xdr:rowOff>
    </xdr:from>
    <xdr:to>
      <xdr:col>76</xdr:col>
      <xdr:colOff>22225</xdr:colOff>
      <xdr:row>31</xdr:row>
      <xdr:rowOff>167065</xdr:rowOff>
    </xdr:to>
    <xdr:cxnSp macro="">
      <xdr:nvCxnSpPr>
        <xdr:cNvPr id="136" name="直線コネクタ 135"/>
        <xdr:cNvCxnSpPr/>
      </xdr:nvCxnSpPr>
      <xdr:spPr>
        <a:xfrm flipV="1">
          <a:off x="14084300" y="6220744"/>
          <a:ext cx="711200" cy="3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37"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37542</xdr:rowOff>
    </xdr:from>
    <xdr:ext cx="469744" cy="259045"/>
    <xdr:sp macro="" textlink="">
      <xdr:nvSpPr>
        <xdr:cNvPr id="138" name="n_1mainValue債務償還比率"/>
        <xdr:cNvSpPr txBox="1"/>
      </xdr:nvSpPr>
      <xdr:spPr>
        <a:xfrm>
          <a:off x="13836727" y="629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31,005
30,770
707.42
32,497,322
31,208,277
695,475
17,034,385
44,196,437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72" name="楕円 71"/>
        <xdr:cNvSpPr/>
      </xdr:nvSpPr>
      <xdr:spPr>
        <a:xfrm>
          <a:off x="4584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103431</xdr:rowOff>
    </xdr:from>
    <xdr:ext cx="405111" cy="259045"/>
    <xdr:sp macro="" textlink="">
      <xdr:nvSpPr>
        <xdr:cNvPr id="73" name="【道路】&#10;有形固定資産減価償却率該当値テキスト"/>
        <xdr:cNvSpPr txBox="1"/>
      </xdr:nvSpPr>
      <xdr:spPr>
        <a:xfrm>
          <a:off x="4673600"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138067</xdr:rowOff>
    </xdr:from>
    <xdr:to>
      <xdr:col>20</xdr:col>
      <xdr:colOff>38100</xdr:colOff>
      <xdr:row>38</xdr:row>
      <xdr:rowOff>68218</xdr:rowOff>
    </xdr:to>
    <xdr:sp macro="" textlink="">
      <xdr:nvSpPr>
        <xdr:cNvPr id="74" name="楕円 73"/>
        <xdr:cNvSpPr/>
      </xdr:nvSpPr>
      <xdr:spPr>
        <a:xfrm>
          <a:off x="3746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xdr:rowOff>
    </xdr:from>
    <xdr:to>
      <xdr:col>24</xdr:col>
      <xdr:colOff>63500</xdr:colOff>
      <xdr:row>38</xdr:row>
      <xdr:rowOff>17417</xdr:rowOff>
    </xdr:to>
    <xdr:cxnSp macro="">
      <xdr:nvCxnSpPr>
        <xdr:cNvPr id="75" name="直線コネクタ 74"/>
        <xdr:cNvCxnSpPr/>
      </xdr:nvCxnSpPr>
      <xdr:spPr>
        <a:xfrm flipV="1">
          <a:off x="3797300" y="65194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40096</xdr:rowOff>
    </xdr:from>
    <xdr:to>
      <xdr:col>15</xdr:col>
      <xdr:colOff>101600</xdr:colOff>
      <xdr:row>38</xdr:row>
      <xdr:rowOff>141696</xdr:rowOff>
    </xdr:to>
    <xdr:sp macro="" textlink="">
      <xdr:nvSpPr>
        <xdr:cNvPr id="76" name="楕円 75"/>
        <xdr:cNvSpPr/>
      </xdr:nvSpPr>
      <xdr:spPr>
        <a:xfrm>
          <a:off x="2857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17417</xdr:rowOff>
    </xdr:from>
    <xdr:to>
      <xdr:col>19</xdr:col>
      <xdr:colOff>177800</xdr:colOff>
      <xdr:row>38</xdr:row>
      <xdr:rowOff>90896</xdr:rowOff>
    </xdr:to>
    <xdr:cxnSp macro="">
      <xdr:nvCxnSpPr>
        <xdr:cNvPr id="77" name="直線コネクタ 76"/>
        <xdr:cNvCxnSpPr/>
      </xdr:nvCxnSpPr>
      <xdr:spPr>
        <a:xfrm flipV="1">
          <a:off x="2908300" y="653251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8"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9"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59344</xdr:rowOff>
    </xdr:from>
    <xdr:ext cx="405111" cy="259045"/>
    <xdr:sp macro="" textlink="">
      <xdr:nvSpPr>
        <xdr:cNvPr id="81" name="n_1mainValue【道路】&#10;有形固定資産減価償却率"/>
        <xdr:cNvSpPr txBox="1"/>
      </xdr:nvSpPr>
      <xdr:spPr>
        <a:xfrm>
          <a:off x="3582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2" name="n_2mainValue【道路】&#10;有形固定資産減価償却率"/>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168923</xdr:rowOff>
    </xdr:from>
    <xdr:to>
      <xdr:col>55</xdr:col>
      <xdr:colOff>50800</xdr:colOff>
      <xdr:row>39</xdr:row>
      <xdr:rowOff>99073</xdr:rowOff>
    </xdr:to>
    <xdr:sp macro="" textlink="">
      <xdr:nvSpPr>
        <xdr:cNvPr id="121" name="楕円 120"/>
        <xdr:cNvSpPr/>
      </xdr:nvSpPr>
      <xdr:spPr>
        <a:xfrm>
          <a:off x="10426700" y="66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20350</xdr:rowOff>
    </xdr:from>
    <xdr:ext cx="534377" cy="259045"/>
    <xdr:sp macro="" textlink="">
      <xdr:nvSpPr>
        <xdr:cNvPr id="122" name="【道路】&#10;一人当たり延長該当値テキスト"/>
        <xdr:cNvSpPr txBox="1"/>
      </xdr:nvSpPr>
      <xdr:spPr>
        <a:xfrm>
          <a:off x="10515600" y="65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4026</xdr:rowOff>
    </xdr:from>
    <xdr:to>
      <xdr:col>50</xdr:col>
      <xdr:colOff>165100</xdr:colOff>
      <xdr:row>39</xdr:row>
      <xdr:rowOff>105626</xdr:rowOff>
    </xdr:to>
    <xdr:sp macro="" textlink="">
      <xdr:nvSpPr>
        <xdr:cNvPr id="123" name="楕円 122"/>
        <xdr:cNvSpPr/>
      </xdr:nvSpPr>
      <xdr:spPr>
        <a:xfrm>
          <a:off x="9588500" y="66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48273</xdr:rowOff>
    </xdr:from>
    <xdr:to>
      <xdr:col>55</xdr:col>
      <xdr:colOff>0</xdr:colOff>
      <xdr:row>39</xdr:row>
      <xdr:rowOff>54826</xdr:rowOff>
    </xdr:to>
    <xdr:cxnSp macro="">
      <xdr:nvCxnSpPr>
        <xdr:cNvPr id="124" name="直線コネクタ 123"/>
        <xdr:cNvCxnSpPr/>
      </xdr:nvCxnSpPr>
      <xdr:spPr>
        <a:xfrm flipV="1">
          <a:off x="9639300" y="6734823"/>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48393</xdr:rowOff>
    </xdr:from>
    <xdr:to>
      <xdr:col>46</xdr:col>
      <xdr:colOff>38100</xdr:colOff>
      <xdr:row>37</xdr:row>
      <xdr:rowOff>149993</xdr:rowOff>
    </xdr:to>
    <xdr:sp macro="" textlink="">
      <xdr:nvSpPr>
        <xdr:cNvPr id="125" name="楕円 124"/>
        <xdr:cNvSpPr/>
      </xdr:nvSpPr>
      <xdr:spPr>
        <a:xfrm>
          <a:off x="8699500" y="6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99193</xdr:rowOff>
    </xdr:from>
    <xdr:to>
      <xdr:col>50</xdr:col>
      <xdr:colOff>114300</xdr:colOff>
      <xdr:row>39</xdr:row>
      <xdr:rowOff>54826</xdr:rowOff>
    </xdr:to>
    <xdr:cxnSp macro="">
      <xdr:nvCxnSpPr>
        <xdr:cNvPr id="126" name="直線コネクタ 125"/>
        <xdr:cNvCxnSpPr/>
      </xdr:nvCxnSpPr>
      <xdr:spPr>
        <a:xfrm>
          <a:off x="8750300" y="6442843"/>
          <a:ext cx="889000" cy="29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7"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28"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122153</xdr:rowOff>
    </xdr:from>
    <xdr:ext cx="534377" cy="259045"/>
    <xdr:sp macro="" textlink="">
      <xdr:nvSpPr>
        <xdr:cNvPr id="130" name="n_1mainValue【道路】&#10;一人当たり延長"/>
        <xdr:cNvSpPr txBox="1"/>
      </xdr:nvSpPr>
      <xdr:spPr>
        <a:xfrm>
          <a:off x="9359411" y="646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166520</xdr:rowOff>
    </xdr:from>
    <xdr:ext cx="534377" cy="259045"/>
    <xdr:sp macro="" textlink="">
      <xdr:nvSpPr>
        <xdr:cNvPr id="131" name="n_2mainValue【道路】&#10;一人当たり延長"/>
        <xdr:cNvSpPr txBox="1"/>
      </xdr:nvSpPr>
      <xdr:spPr>
        <a:xfrm>
          <a:off x="8483111" y="616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163104</xdr:rowOff>
    </xdr:from>
    <xdr:to>
      <xdr:col>24</xdr:col>
      <xdr:colOff>114300</xdr:colOff>
      <xdr:row>60</xdr:row>
      <xdr:rowOff>93254</xdr:rowOff>
    </xdr:to>
    <xdr:sp macro="" textlink="">
      <xdr:nvSpPr>
        <xdr:cNvPr id="172" name="楕円 171"/>
        <xdr:cNvSpPr/>
      </xdr:nvSpPr>
      <xdr:spPr>
        <a:xfrm>
          <a:off x="4584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141531</xdr:rowOff>
    </xdr:from>
    <xdr:ext cx="405111" cy="259045"/>
    <xdr:sp macro="" textlink="">
      <xdr:nvSpPr>
        <xdr:cNvPr id="173" name="【橋りょう・トンネル】&#10;有形固定資産減価償却率該当値テキスト"/>
        <xdr:cNvSpPr txBox="1"/>
      </xdr:nvSpPr>
      <xdr:spPr>
        <a:xfrm>
          <a:off x="4673600"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74" name="楕円 173"/>
        <xdr:cNvSpPr/>
      </xdr:nvSpPr>
      <xdr:spPr>
        <a:xfrm>
          <a:off x="3746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42454</xdr:rowOff>
    </xdr:from>
    <xdr:to>
      <xdr:col>24</xdr:col>
      <xdr:colOff>63500</xdr:colOff>
      <xdr:row>60</xdr:row>
      <xdr:rowOff>55517</xdr:rowOff>
    </xdr:to>
    <xdr:cxnSp macro="">
      <xdr:nvCxnSpPr>
        <xdr:cNvPr id="175" name="直線コネクタ 174"/>
        <xdr:cNvCxnSpPr/>
      </xdr:nvCxnSpPr>
      <xdr:spPr>
        <a:xfrm flipV="1">
          <a:off x="3797300" y="103294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47172</xdr:rowOff>
    </xdr:from>
    <xdr:to>
      <xdr:col>15</xdr:col>
      <xdr:colOff>101600</xdr:colOff>
      <xdr:row>60</xdr:row>
      <xdr:rowOff>148772</xdr:rowOff>
    </xdr:to>
    <xdr:sp macro="" textlink="">
      <xdr:nvSpPr>
        <xdr:cNvPr id="176" name="楕円 175"/>
        <xdr:cNvSpPr/>
      </xdr:nvSpPr>
      <xdr:spPr>
        <a:xfrm>
          <a:off x="2857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55517</xdr:rowOff>
    </xdr:from>
    <xdr:to>
      <xdr:col>19</xdr:col>
      <xdr:colOff>177800</xdr:colOff>
      <xdr:row>60</xdr:row>
      <xdr:rowOff>97972</xdr:rowOff>
    </xdr:to>
    <xdr:cxnSp macro="">
      <xdr:nvCxnSpPr>
        <xdr:cNvPr id="177" name="直線コネクタ 176"/>
        <xdr:cNvCxnSpPr/>
      </xdr:nvCxnSpPr>
      <xdr:spPr>
        <a:xfrm flipV="1">
          <a:off x="2908300" y="1034251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8"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9"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97444</xdr:rowOff>
    </xdr:from>
    <xdr:ext cx="405111" cy="259045"/>
    <xdr:sp macro="" textlink="">
      <xdr:nvSpPr>
        <xdr:cNvPr id="181" name="n_1mainValue【橋りょう・トンネル】&#10;有形固定資産減価償却率"/>
        <xdr:cNvSpPr txBox="1"/>
      </xdr:nvSpPr>
      <xdr:spPr>
        <a:xfrm>
          <a:off x="3582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139899</xdr:rowOff>
    </xdr:from>
    <xdr:ext cx="405111" cy="259045"/>
    <xdr:sp macro="" textlink="">
      <xdr:nvSpPr>
        <xdr:cNvPr id="182" name="n_2mainValue【橋りょう・トンネル】&#10;有形固定資産減価償却率"/>
        <xdr:cNvSpPr txBox="1"/>
      </xdr:nvSpPr>
      <xdr:spPr>
        <a:xfrm>
          <a:off x="2705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102083</xdr:rowOff>
    </xdr:from>
    <xdr:to>
      <xdr:col>55</xdr:col>
      <xdr:colOff>50800</xdr:colOff>
      <xdr:row>64</xdr:row>
      <xdr:rowOff>32233</xdr:rowOff>
    </xdr:to>
    <xdr:sp macro="" textlink="">
      <xdr:nvSpPr>
        <xdr:cNvPr id="219" name="楕円 218"/>
        <xdr:cNvSpPr/>
      </xdr:nvSpPr>
      <xdr:spPr>
        <a:xfrm>
          <a:off x="10426700" y="109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17010</xdr:rowOff>
    </xdr:from>
    <xdr:ext cx="534377" cy="259045"/>
    <xdr:sp macro="" textlink="">
      <xdr:nvSpPr>
        <xdr:cNvPr id="220" name="【橋りょう・トンネル】&#10;一人当たり有形固定資産（償却資産）額該当値テキスト"/>
        <xdr:cNvSpPr txBox="1"/>
      </xdr:nvSpPr>
      <xdr:spPr>
        <a:xfrm>
          <a:off x="10515600" y="1081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102601</xdr:rowOff>
    </xdr:from>
    <xdr:to>
      <xdr:col>50</xdr:col>
      <xdr:colOff>165100</xdr:colOff>
      <xdr:row>64</xdr:row>
      <xdr:rowOff>32751</xdr:rowOff>
    </xdr:to>
    <xdr:sp macro="" textlink="">
      <xdr:nvSpPr>
        <xdr:cNvPr id="221" name="楕円 220"/>
        <xdr:cNvSpPr/>
      </xdr:nvSpPr>
      <xdr:spPr>
        <a:xfrm>
          <a:off x="9588500" y="109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152883</xdr:rowOff>
    </xdr:from>
    <xdr:to>
      <xdr:col>55</xdr:col>
      <xdr:colOff>0</xdr:colOff>
      <xdr:row>63</xdr:row>
      <xdr:rowOff>153401</xdr:rowOff>
    </xdr:to>
    <xdr:cxnSp macro="">
      <xdr:nvCxnSpPr>
        <xdr:cNvPr id="222" name="直線コネクタ 221"/>
        <xdr:cNvCxnSpPr/>
      </xdr:nvCxnSpPr>
      <xdr:spPr>
        <a:xfrm flipV="1">
          <a:off x="9639300" y="10954233"/>
          <a:ext cx="8382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4919</xdr:rowOff>
    </xdr:from>
    <xdr:to>
      <xdr:col>46</xdr:col>
      <xdr:colOff>38100</xdr:colOff>
      <xdr:row>60</xdr:row>
      <xdr:rowOff>106519</xdr:rowOff>
    </xdr:to>
    <xdr:sp macro="" textlink="">
      <xdr:nvSpPr>
        <xdr:cNvPr id="223" name="楕円 222"/>
        <xdr:cNvSpPr/>
      </xdr:nvSpPr>
      <xdr:spPr>
        <a:xfrm>
          <a:off x="8699500" y="102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55719</xdr:rowOff>
    </xdr:from>
    <xdr:to>
      <xdr:col>50</xdr:col>
      <xdr:colOff>114300</xdr:colOff>
      <xdr:row>63</xdr:row>
      <xdr:rowOff>153401</xdr:rowOff>
    </xdr:to>
    <xdr:cxnSp macro="">
      <xdr:nvCxnSpPr>
        <xdr:cNvPr id="224" name="直線コネクタ 223"/>
        <xdr:cNvCxnSpPr/>
      </xdr:nvCxnSpPr>
      <xdr:spPr>
        <a:xfrm>
          <a:off x="8750300" y="10342719"/>
          <a:ext cx="889000" cy="6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5"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26"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23878</xdr:rowOff>
    </xdr:from>
    <xdr:ext cx="534377" cy="259045"/>
    <xdr:sp macro="" textlink="">
      <xdr:nvSpPr>
        <xdr:cNvPr id="228" name="n_1mainValue【橋りょう・トンネル】&#10;一人当たり有形固定資産（償却資産）額"/>
        <xdr:cNvSpPr txBox="1"/>
      </xdr:nvSpPr>
      <xdr:spPr>
        <a:xfrm>
          <a:off x="9359411" y="1099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123046</xdr:rowOff>
    </xdr:from>
    <xdr:ext cx="599010" cy="259045"/>
    <xdr:sp macro="" textlink="">
      <xdr:nvSpPr>
        <xdr:cNvPr id="229" name="n_2mainValue【橋りょう・トンネル】&#10;一人当たり有形固定資産（償却資産）額"/>
        <xdr:cNvSpPr txBox="1"/>
      </xdr:nvSpPr>
      <xdr:spPr>
        <a:xfrm>
          <a:off x="8450795" y="1006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69214</xdr:rowOff>
    </xdr:from>
    <xdr:to>
      <xdr:col>24</xdr:col>
      <xdr:colOff>114300</xdr:colOff>
      <xdr:row>80</xdr:row>
      <xdr:rowOff>170814</xdr:rowOff>
    </xdr:to>
    <xdr:sp macro="" textlink="">
      <xdr:nvSpPr>
        <xdr:cNvPr id="269" name="楕円 268"/>
        <xdr:cNvSpPr/>
      </xdr:nvSpPr>
      <xdr:spPr>
        <a:xfrm>
          <a:off x="45847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92091</xdr:rowOff>
    </xdr:from>
    <xdr:ext cx="405111" cy="259045"/>
    <xdr:sp macro="" textlink="">
      <xdr:nvSpPr>
        <xdr:cNvPr id="270" name="【公営住宅】&#10;有形固定資産減価償却率該当値テキスト"/>
        <xdr:cNvSpPr txBox="1"/>
      </xdr:nvSpPr>
      <xdr:spPr>
        <a:xfrm>
          <a:off x="4673600"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73025</xdr:rowOff>
    </xdr:from>
    <xdr:to>
      <xdr:col>20</xdr:col>
      <xdr:colOff>38100</xdr:colOff>
      <xdr:row>81</xdr:row>
      <xdr:rowOff>3175</xdr:rowOff>
    </xdr:to>
    <xdr:sp macro="" textlink="">
      <xdr:nvSpPr>
        <xdr:cNvPr id="271" name="楕円 270"/>
        <xdr:cNvSpPr/>
      </xdr:nvSpPr>
      <xdr:spPr>
        <a:xfrm>
          <a:off x="3746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120014</xdr:rowOff>
    </xdr:from>
    <xdr:to>
      <xdr:col>24</xdr:col>
      <xdr:colOff>63500</xdr:colOff>
      <xdr:row>80</xdr:row>
      <xdr:rowOff>123825</xdr:rowOff>
    </xdr:to>
    <xdr:cxnSp macro="">
      <xdr:nvCxnSpPr>
        <xdr:cNvPr id="272" name="直線コネクタ 271"/>
        <xdr:cNvCxnSpPr/>
      </xdr:nvCxnSpPr>
      <xdr:spPr>
        <a:xfrm flipV="1">
          <a:off x="3797300" y="138360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82550</xdr:rowOff>
    </xdr:from>
    <xdr:to>
      <xdr:col>15</xdr:col>
      <xdr:colOff>101600</xdr:colOff>
      <xdr:row>81</xdr:row>
      <xdr:rowOff>12700</xdr:rowOff>
    </xdr:to>
    <xdr:sp macro="" textlink="">
      <xdr:nvSpPr>
        <xdr:cNvPr id="273" name="楕円 272"/>
        <xdr:cNvSpPr/>
      </xdr:nvSpPr>
      <xdr:spPr>
        <a:xfrm>
          <a:off x="2857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123825</xdr:rowOff>
    </xdr:from>
    <xdr:to>
      <xdr:col>19</xdr:col>
      <xdr:colOff>177800</xdr:colOff>
      <xdr:row>80</xdr:row>
      <xdr:rowOff>133350</xdr:rowOff>
    </xdr:to>
    <xdr:cxnSp macro="">
      <xdr:nvCxnSpPr>
        <xdr:cNvPr id="274" name="直線コネクタ 273"/>
        <xdr:cNvCxnSpPr/>
      </xdr:nvCxnSpPr>
      <xdr:spPr>
        <a:xfrm flipV="1">
          <a:off x="2908300" y="13839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5"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6"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19702</xdr:rowOff>
    </xdr:from>
    <xdr:ext cx="405111" cy="259045"/>
    <xdr:sp macro="" textlink="">
      <xdr:nvSpPr>
        <xdr:cNvPr id="278" name="n_1mainValue【公営住宅】&#10;有形固定資産減価償却率"/>
        <xdr:cNvSpPr txBox="1"/>
      </xdr:nvSpPr>
      <xdr:spPr>
        <a:xfrm>
          <a:off x="35820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29227</xdr:rowOff>
    </xdr:from>
    <xdr:ext cx="405111" cy="259045"/>
    <xdr:sp macro="" textlink="">
      <xdr:nvSpPr>
        <xdr:cNvPr id="279" name="n_2mainValue【公営住宅】&#10;有形固定資産減価償却率"/>
        <xdr:cNvSpPr txBox="1"/>
      </xdr:nvSpPr>
      <xdr:spPr>
        <a:xfrm>
          <a:off x="2705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10"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xdr:rowOff>
    </xdr:from>
    <xdr:to>
      <xdr:col>55</xdr:col>
      <xdr:colOff>50800</xdr:colOff>
      <xdr:row>85</xdr:row>
      <xdr:rowOff>102126</xdr:rowOff>
    </xdr:to>
    <xdr:sp macro="" textlink="">
      <xdr:nvSpPr>
        <xdr:cNvPr id="320" name="楕円 319"/>
        <xdr:cNvSpPr/>
      </xdr:nvSpPr>
      <xdr:spPr>
        <a:xfrm>
          <a:off x="10426700" y="145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23403</xdr:rowOff>
    </xdr:from>
    <xdr:ext cx="469744" cy="259045"/>
    <xdr:sp macro="" textlink="">
      <xdr:nvSpPr>
        <xdr:cNvPr id="321" name="【公営住宅】&#10;一人当たり面積該当値テキスト"/>
        <xdr:cNvSpPr txBox="1"/>
      </xdr:nvSpPr>
      <xdr:spPr>
        <a:xfrm>
          <a:off x="10515600" y="144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11466</xdr:rowOff>
    </xdr:from>
    <xdr:to>
      <xdr:col>50</xdr:col>
      <xdr:colOff>165100</xdr:colOff>
      <xdr:row>85</xdr:row>
      <xdr:rowOff>113066</xdr:rowOff>
    </xdr:to>
    <xdr:sp macro="" textlink="">
      <xdr:nvSpPr>
        <xdr:cNvPr id="322" name="楕円 321"/>
        <xdr:cNvSpPr/>
      </xdr:nvSpPr>
      <xdr:spPr>
        <a:xfrm>
          <a:off x="9588500" y="145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51326</xdr:rowOff>
    </xdr:from>
    <xdr:to>
      <xdr:col>55</xdr:col>
      <xdr:colOff>0</xdr:colOff>
      <xdr:row>85</xdr:row>
      <xdr:rowOff>62266</xdr:rowOff>
    </xdr:to>
    <xdr:cxnSp macro="">
      <xdr:nvCxnSpPr>
        <xdr:cNvPr id="323" name="直線コネクタ 322"/>
        <xdr:cNvCxnSpPr/>
      </xdr:nvCxnSpPr>
      <xdr:spPr>
        <a:xfrm flipV="1">
          <a:off x="9639300" y="14624576"/>
          <a:ext cx="8382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19957</xdr:rowOff>
    </xdr:from>
    <xdr:to>
      <xdr:col>46</xdr:col>
      <xdr:colOff>38100</xdr:colOff>
      <xdr:row>85</xdr:row>
      <xdr:rowOff>121557</xdr:rowOff>
    </xdr:to>
    <xdr:sp macro="" textlink="">
      <xdr:nvSpPr>
        <xdr:cNvPr id="324" name="楕円 323"/>
        <xdr:cNvSpPr/>
      </xdr:nvSpPr>
      <xdr:spPr>
        <a:xfrm>
          <a:off x="8699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62266</xdr:rowOff>
    </xdr:from>
    <xdr:to>
      <xdr:col>50</xdr:col>
      <xdr:colOff>114300</xdr:colOff>
      <xdr:row>85</xdr:row>
      <xdr:rowOff>70757</xdr:rowOff>
    </xdr:to>
    <xdr:cxnSp macro="">
      <xdr:nvCxnSpPr>
        <xdr:cNvPr id="325" name="直線コネクタ 324"/>
        <xdr:cNvCxnSpPr/>
      </xdr:nvCxnSpPr>
      <xdr:spPr>
        <a:xfrm flipV="1">
          <a:off x="8750300" y="1463551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26"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27"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129593</xdr:rowOff>
    </xdr:from>
    <xdr:ext cx="469744" cy="259045"/>
    <xdr:sp macro="" textlink="">
      <xdr:nvSpPr>
        <xdr:cNvPr id="329" name="n_1mainValue【公営住宅】&#10;一人当たり面積"/>
        <xdr:cNvSpPr txBox="1"/>
      </xdr:nvSpPr>
      <xdr:spPr>
        <a:xfrm>
          <a:off x="9391727" y="1435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138084</xdr:rowOff>
    </xdr:from>
    <xdr:ext cx="469744" cy="259045"/>
    <xdr:sp macro="" textlink="">
      <xdr:nvSpPr>
        <xdr:cNvPr id="330" name="n_2mainValue【公営住宅】&#10;一人当たり面積"/>
        <xdr:cNvSpPr txBox="1"/>
      </xdr:nvSpPr>
      <xdr:spPr>
        <a:xfrm>
          <a:off x="8515427" y="1436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56" name="直線コネクタ 355"/>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57"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58" name="直線コネクタ 35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9"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0" name="直線コネクタ 35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61" name="【港湾・漁港】&#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62" name="フローチャート: 判断 361"/>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63" name="フローチャート: 判断 362"/>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64" name="フローチャート: 判断 363"/>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65" name="フローチャート: 判断 364"/>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61323</xdr:rowOff>
    </xdr:from>
    <xdr:to>
      <xdr:col>24</xdr:col>
      <xdr:colOff>114300</xdr:colOff>
      <xdr:row>104</xdr:row>
      <xdr:rowOff>162923</xdr:rowOff>
    </xdr:to>
    <xdr:sp macro="" textlink="">
      <xdr:nvSpPr>
        <xdr:cNvPr id="371" name="楕円 370"/>
        <xdr:cNvSpPr/>
      </xdr:nvSpPr>
      <xdr:spPr>
        <a:xfrm>
          <a:off x="4584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39750</xdr:rowOff>
    </xdr:from>
    <xdr:ext cx="405111" cy="259045"/>
    <xdr:sp macro="" textlink="">
      <xdr:nvSpPr>
        <xdr:cNvPr id="372" name="【港湾・漁港】&#10;有形固定資産減価償却率該当値テキスト"/>
        <xdr:cNvSpPr txBox="1"/>
      </xdr:nvSpPr>
      <xdr:spPr>
        <a:xfrm>
          <a:off x="4673600"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85816</xdr:rowOff>
    </xdr:from>
    <xdr:to>
      <xdr:col>20</xdr:col>
      <xdr:colOff>38100</xdr:colOff>
      <xdr:row>105</xdr:row>
      <xdr:rowOff>15966</xdr:rowOff>
    </xdr:to>
    <xdr:sp macro="" textlink="">
      <xdr:nvSpPr>
        <xdr:cNvPr id="373" name="楕円 372"/>
        <xdr:cNvSpPr/>
      </xdr:nvSpPr>
      <xdr:spPr>
        <a:xfrm>
          <a:off x="3746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112123</xdr:rowOff>
    </xdr:from>
    <xdr:to>
      <xdr:col>24</xdr:col>
      <xdr:colOff>63500</xdr:colOff>
      <xdr:row>104</xdr:row>
      <xdr:rowOff>136616</xdr:rowOff>
    </xdr:to>
    <xdr:cxnSp macro="">
      <xdr:nvCxnSpPr>
        <xdr:cNvPr id="374" name="直線コネクタ 373"/>
        <xdr:cNvCxnSpPr/>
      </xdr:nvCxnSpPr>
      <xdr:spPr>
        <a:xfrm flipV="1">
          <a:off x="3797300" y="1794292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108676</xdr:rowOff>
    </xdr:from>
    <xdr:to>
      <xdr:col>15</xdr:col>
      <xdr:colOff>101600</xdr:colOff>
      <xdr:row>105</xdr:row>
      <xdr:rowOff>38826</xdr:rowOff>
    </xdr:to>
    <xdr:sp macro="" textlink="">
      <xdr:nvSpPr>
        <xdr:cNvPr id="375" name="楕円 374"/>
        <xdr:cNvSpPr/>
      </xdr:nvSpPr>
      <xdr:spPr>
        <a:xfrm>
          <a:off x="2857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136616</xdr:rowOff>
    </xdr:from>
    <xdr:to>
      <xdr:col>19</xdr:col>
      <xdr:colOff>177800</xdr:colOff>
      <xdr:row>104</xdr:row>
      <xdr:rowOff>159476</xdr:rowOff>
    </xdr:to>
    <xdr:cxnSp macro="">
      <xdr:nvCxnSpPr>
        <xdr:cNvPr id="376" name="直線コネクタ 375"/>
        <xdr:cNvCxnSpPr/>
      </xdr:nvCxnSpPr>
      <xdr:spPr>
        <a:xfrm flipV="1">
          <a:off x="2908300" y="179674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77" name="n_1aveValue【港湾・漁港】&#10;有形固定資産減価償却率"/>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78" name="n_2aveValue【港湾・漁港】&#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79"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7093</xdr:rowOff>
    </xdr:from>
    <xdr:ext cx="405111" cy="259045"/>
    <xdr:sp macro="" textlink="">
      <xdr:nvSpPr>
        <xdr:cNvPr id="380" name="n_1mainValue【港湾・漁港】&#10;有形固定資産減価償却率"/>
        <xdr:cNvSpPr txBox="1"/>
      </xdr:nvSpPr>
      <xdr:spPr>
        <a:xfrm>
          <a:off x="35820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29953</xdr:rowOff>
    </xdr:from>
    <xdr:ext cx="405111" cy="259045"/>
    <xdr:sp macro="" textlink="">
      <xdr:nvSpPr>
        <xdr:cNvPr id="381" name="n_2mainValue【港湾・漁港】&#10;有形固定資産減価償却率"/>
        <xdr:cNvSpPr txBox="1"/>
      </xdr:nvSpPr>
      <xdr:spPr>
        <a:xfrm>
          <a:off x="2705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2" name="直線コネクタ 39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3" name="テキスト ボックス 39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4" name="直線コネクタ 39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5" name="テキスト ボックス 39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6" name="直線コネクタ 39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7" name="テキスト ボックス 39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8" name="直線コネクタ 39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9" name="テキスト ボックス 39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1" name="テキスト ボックス 40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03" name="直線コネクタ 402"/>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0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05" name="直線コネクタ 40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06"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07" name="直線コネクタ 406"/>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8351</xdr:rowOff>
    </xdr:from>
    <xdr:ext cx="599010" cy="259045"/>
    <xdr:sp macro="" textlink="">
      <xdr:nvSpPr>
        <xdr:cNvPr id="408" name="【港湾・漁港】&#10;一人当たり有形固定資産（償却資産）額平均値テキスト"/>
        <xdr:cNvSpPr txBox="1"/>
      </xdr:nvSpPr>
      <xdr:spPr>
        <a:xfrm>
          <a:off x="10515600" y="1835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09" name="フローチャート: 判断 408"/>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10" name="フローチャート: 判断 409"/>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11" name="フローチャート: 判断 410"/>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12" name="フローチャート: 判断 411"/>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114229</xdr:rowOff>
    </xdr:from>
    <xdr:to>
      <xdr:col>55</xdr:col>
      <xdr:colOff>50800</xdr:colOff>
      <xdr:row>101</xdr:row>
      <xdr:rowOff>44379</xdr:rowOff>
    </xdr:to>
    <xdr:sp macro="" textlink="">
      <xdr:nvSpPr>
        <xdr:cNvPr id="418" name="楕円 417"/>
        <xdr:cNvSpPr/>
      </xdr:nvSpPr>
      <xdr:spPr>
        <a:xfrm>
          <a:off x="10426700" y="172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67256</xdr:rowOff>
    </xdr:from>
    <xdr:ext cx="690189" cy="259045"/>
    <xdr:sp macro="" textlink="">
      <xdr:nvSpPr>
        <xdr:cNvPr id="419" name="【港湾・漁港】&#10;一人当たり有形固定資産（償却資産）額該当値テキスト"/>
        <xdr:cNvSpPr txBox="1"/>
      </xdr:nvSpPr>
      <xdr:spPr>
        <a:xfrm>
          <a:off x="10515600" y="17212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145552</xdr:rowOff>
    </xdr:from>
    <xdr:to>
      <xdr:col>50</xdr:col>
      <xdr:colOff>165100</xdr:colOff>
      <xdr:row>101</xdr:row>
      <xdr:rowOff>75702</xdr:rowOff>
    </xdr:to>
    <xdr:sp macro="" textlink="">
      <xdr:nvSpPr>
        <xdr:cNvPr id="420" name="楕円 419"/>
        <xdr:cNvSpPr/>
      </xdr:nvSpPr>
      <xdr:spPr>
        <a:xfrm>
          <a:off x="9588500" y="172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165029</xdr:rowOff>
    </xdr:from>
    <xdr:to>
      <xdr:col>55</xdr:col>
      <xdr:colOff>0</xdr:colOff>
      <xdr:row>101</xdr:row>
      <xdr:rowOff>24902</xdr:rowOff>
    </xdr:to>
    <xdr:cxnSp macro="">
      <xdr:nvCxnSpPr>
        <xdr:cNvPr id="421" name="直線コネクタ 420"/>
        <xdr:cNvCxnSpPr/>
      </xdr:nvCxnSpPr>
      <xdr:spPr>
        <a:xfrm flipV="1">
          <a:off x="9639300" y="17310029"/>
          <a:ext cx="838200" cy="3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4680</xdr:rowOff>
    </xdr:from>
    <xdr:to>
      <xdr:col>46</xdr:col>
      <xdr:colOff>38100</xdr:colOff>
      <xdr:row>101</xdr:row>
      <xdr:rowOff>106280</xdr:rowOff>
    </xdr:to>
    <xdr:sp macro="" textlink="">
      <xdr:nvSpPr>
        <xdr:cNvPr id="422" name="楕円 421"/>
        <xdr:cNvSpPr/>
      </xdr:nvSpPr>
      <xdr:spPr>
        <a:xfrm>
          <a:off x="8699500" y="173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24902</xdr:rowOff>
    </xdr:from>
    <xdr:to>
      <xdr:col>50</xdr:col>
      <xdr:colOff>114300</xdr:colOff>
      <xdr:row>101</xdr:row>
      <xdr:rowOff>55480</xdr:rowOff>
    </xdr:to>
    <xdr:cxnSp macro="">
      <xdr:nvCxnSpPr>
        <xdr:cNvPr id="423" name="直線コネクタ 422"/>
        <xdr:cNvCxnSpPr/>
      </xdr:nvCxnSpPr>
      <xdr:spPr>
        <a:xfrm flipV="1">
          <a:off x="8750300" y="17341352"/>
          <a:ext cx="889000" cy="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143950</xdr:rowOff>
    </xdr:from>
    <xdr:ext cx="599010" cy="259045"/>
    <xdr:sp macro="" textlink="">
      <xdr:nvSpPr>
        <xdr:cNvPr id="424" name="n_1aveValue【港湾・漁港】&#10;一人当たり有形固定資産（償却資産）額"/>
        <xdr:cNvSpPr txBox="1"/>
      </xdr:nvSpPr>
      <xdr:spPr>
        <a:xfrm>
          <a:off x="93270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144566</xdr:rowOff>
    </xdr:from>
    <xdr:ext cx="599010" cy="259045"/>
    <xdr:sp macro="" textlink="">
      <xdr:nvSpPr>
        <xdr:cNvPr id="425" name="n_2aveValue【港湾・漁港】&#10;一人当たり有形固定資産（償却資産）額"/>
        <xdr:cNvSpPr txBox="1"/>
      </xdr:nvSpPr>
      <xdr:spPr>
        <a:xfrm>
          <a:off x="8450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26"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92229</xdr:rowOff>
    </xdr:from>
    <xdr:ext cx="690189" cy="259045"/>
    <xdr:sp macro="" textlink="">
      <xdr:nvSpPr>
        <xdr:cNvPr id="427" name="n_1mainValue【港湾・漁港】&#10;一人当たり有形固定資産（償却資産）額"/>
        <xdr:cNvSpPr txBox="1"/>
      </xdr:nvSpPr>
      <xdr:spPr>
        <a:xfrm>
          <a:off x="9281505" y="17065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122807</xdr:rowOff>
    </xdr:from>
    <xdr:ext cx="690189" cy="259045"/>
    <xdr:sp macro="" textlink="">
      <xdr:nvSpPr>
        <xdr:cNvPr id="428" name="n_2mainValue【港湾・漁港】&#10;一人当たり有形固定資産（償却資産）額"/>
        <xdr:cNvSpPr txBox="1"/>
      </xdr:nvSpPr>
      <xdr:spPr>
        <a:xfrm>
          <a:off x="8405205" y="17096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54" name="直線コネクタ 453"/>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55"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56" name="直線コネクタ 455"/>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459" name="【認定こども園・幼稚園・保育所】&#10;有形固定資産減価償却率平均値テキスト"/>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60" name="フローチャート: 判断 459"/>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61" name="フローチャート: 判断 460"/>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62" name="フローチャート: 判断 461"/>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63" name="フローチャート: 判断 462"/>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97246</xdr:rowOff>
    </xdr:from>
    <xdr:to>
      <xdr:col>85</xdr:col>
      <xdr:colOff>177800</xdr:colOff>
      <xdr:row>38</xdr:row>
      <xdr:rowOff>27395</xdr:rowOff>
    </xdr:to>
    <xdr:sp macro="" textlink="">
      <xdr:nvSpPr>
        <xdr:cNvPr id="469" name="楕円 468"/>
        <xdr:cNvSpPr/>
      </xdr:nvSpPr>
      <xdr:spPr>
        <a:xfrm>
          <a:off x="162687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75673</xdr:rowOff>
    </xdr:from>
    <xdr:ext cx="405111" cy="259045"/>
    <xdr:sp macro="" textlink="">
      <xdr:nvSpPr>
        <xdr:cNvPr id="470" name="【認定こども園・幼稚園・保育所】&#10;有形固定資産減価償却率該当値テキスト"/>
        <xdr:cNvSpPr txBox="1"/>
      </xdr:nvSpPr>
      <xdr:spPr>
        <a:xfrm>
          <a:off x="16357600"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146231</xdr:rowOff>
    </xdr:from>
    <xdr:to>
      <xdr:col>81</xdr:col>
      <xdr:colOff>101600</xdr:colOff>
      <xdr:row>38</xdr:row>
      <xdr:rowOff>76381</xdr:rowOff>
    </xdr:to>
    <xdr:sp macro="" textlink="">
      <xdr:nvSpPr>
        <xdr:cNvPr id="471" name="楕円 470"/>
        <xdr:cNvSpPr/>
      </xdr:nvSpPr>
      <xdr:spPr>
        <a:xfrm>
          <a:off x="15430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148046</xdr:rowOff>
    </xdr:from>
    <xdr:to>
      <xdr:col>85</xdr:col>
      <xdr:colOff>127000</xdr:colOff>
      <xdr:row>38</xdr:row>
      <xdr:rowOff>25581</xdr:rowOff>
    </xdr:to>
    <xdr:cxnSp macro="">
      <xdr:nvCxnSpPr>
        <xdr:cNvPr id="472" name="直線コネクタ 471"/>
        <xdr:cNvCxnSpPr/>
      </xdr:nvCxnSpPr>
      <xdr:spPr>
        <a:xfrm flipV="1">
          <a:off x="15481300" y="649169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73" name="楕円 472"/>
        <xdr:cNvSpPr/>
      </xdr:nvSpPr>
      <xdr:spPr>
        <a:xfrm>
          <a:off x="14541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12519</xdr:rowOff>
    </xdr:from>
    <xdr:to>
      <xdr:col>81</xdr:col>
      <xdr:colOff>50800</xdr:colOff>
      <xdr:row>38</xdr:row>
      <xdr:rowOff>25581</xdr:rowOff>
    </xdr:to>
    <xdr:cxnSp macro="">
      <xdr:nvCxnSpPr>
        <xdr:cNvPr id="474" name="直線コネクタ 473"/>
        <xdr:cNvCxnSpPr/>
      </xdr:nvCxnSpPr>
      <xdr:spPr>
        <a:xfrm>
          <a:off x="14592300" y="65276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75"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76"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77"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67508</xdr:rowOff>
    </xdr:from>
    <xdr:ext cx="405111" cy="259045"/>
    <xdr:sp macro="" textlink="">
      <xdr:nvSpPr>
        <xdr:cNvPr id="478" name="n_1mainValue【認定こども園・幼稚園・保育所】&#10;有形固定資産減価償却率"/>
        <xdr:cNvSpPr txBox="1"/>
      </xdr:nvSpPr>
      <xdr:spPr>
        <a:xfrm>
          <a:off x="15266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79" name="n_2mainValue【認定こども園・幼稚園・保育所】&#10;有形固定資産減価償却率"/>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0" name="直線コネクタ 4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1" name="テキスト ボックス 49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2" name="直線コネクタ 4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3" name="テキスト ボックス 49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4" name="直線コネクタ 4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5" name="テキスト ボックス 49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6" name="直線コネクタ 4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7" name="テキスト ボックス 49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9" name="テキスト ボックス 49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01" name="直線コネクタ 500"/>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02"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03" name="直線コネクタ 502"/>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04"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05" name="直線コネクタ 504"/>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06"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07" name="フローチャート: 判断 506"/>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08" name="フローチャート: 判断 507"/>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09" name="フローチャート: 判断 508"/>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10" name="フローチャート: 判断 509"/>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1" name="テキスト ボックス 5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139700</xdr:rowOff>
    </xdr:from>
    <xdr:to>
      <xdr:col>116</xdr:col>
      <xdr:colOff>114300</xdr:colOff>
      <xdr:row>37</xdr:row>
      <xdr:rowOff>69850</xdr:rowOff>
    </xdr:to>
    <xdr:sp macro="" textlink="">
      <xdr:nvSpPr>
        <xdr:cNvPr id="516" name="楕円 515"/>
        <xdr:cNvSpPr/>
      </xdr:nvSpPr>
      <xdr:spPr>
        <a:xfrm>
          <a:off x="22110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162577</xdr:rowOff>
    </xdr:from>
    <xdr:ext cx="469744" cy="259045"/>
    <xdr:sp macro="" textlink="">
      <xdr:nvSpPr>
        <xdr:cNvPr id="517" name="【認定こども園・幼稚園・保育所】&#10;一人当たり面積該当値テキスト"/>
        <xdr:cNvSpPr txBox="1"/>
      </xdr:nvSpPr>
      <xdr:spPr>
        <a:xfrm>
          <a:off x="22199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125984</xdr:rowOff>
    </xdr:from>
    <xdr:to>
      <xdr:col>112</xdr:col>
      <xdr:colOff>38100</xdr:colOff>
      <xdr:row>37</xdr:row>
      <xdr:rowOff>56134</xdr:rowOff>
    </xdr:to>
    <xdr:sp macro="" textlink="">
      <xdr:nvSpPr>
        <xdr:cNvPr id="518" name="楕円 517"/>
        <xdr:cNvSpPr/>
      </xdr:nvSpPr>
      <xdr:spPr>
        <a:xfrm>
          <a:off x="21272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5334</xdr:rowOff>
    </xdr:from>
    <xdr:to>
      <xdr:col>116</xdr:col>
      <xdr:colOff>63500</xdr:colOff>
      <xdr:row>37</xdr:row>
      <xdr:rowOff>19050</xdr:rowOff>
    </xdr:to>
    <xdr:cxnSp macro="">
      <xdr:nvCxnSpPr>
        <xdr:cNvPr id="519" name="直線コネクタ 518"/>
        <xdr:cNvCxnSpPr/>
      </xdr:nvCxnSpPr>
      <xdr:spPr>
        <a:xfrm>
          <a:off x="21323300" y="63489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116840</xdr:rowOff>
    </xdr:from>
    <xdr:to>
      <xdr:col>107</xdr:col>
      <xdr:colOff>101600</xdr:colOff>
      <xdr:row>37</xdr:row>
      <xdr:rowOff>46990</xdr:rowOff>
    </xdr:to>
    <xdr:sp macro="" textlink="">
      <xdr:nvSpPr>
        <xdr:cNvPr id="520" name="楕円 519"/>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167640</xdr:rowOff>
    </xdr:from>
    <xdr:to>
      <xdr:col>111</xdr:col>
      <xdr:colOff>177800</xdr:colOff>
      <xdr:row>37</xdr:row>
      <xdr:rowOff>5334</xdr:rowOff>
    </xdr:to>
    <xdr:cxnSp macro="">
      <xdr:nvCxnSpPr>
        <xdr:cNvPr id="521" name="直線コネクタ 520"/>
        <xdr:cNvCxnSpPr/>
      </xdr:nvCxnSpPr>
      <xdr:spPr>
        <a:xfrm>
          <a:off x="20434300" y="63398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22"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23"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24"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72661</xdr:rowOff>
    </xdr:from>
    <xdr:ext cx="469744" cy="259045"/>
    <xdr:sp macro="" textlink="">
      <xdr:nvSpPr>
        <xdr:cNvPr id="525" name="n_1mainValue【認定こども園・幼稚園・保育所】&#10;一人当たり面積"/>
        <xdr:cNvSpPr txBox="1"/>
      </xdr:nvSpPr>
      <xdr:spPr>
        <a:xfrm>
          <a:off x="210757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526" name="n_2mainValue【認定こども園・幼稚園・保育所】&#10;一人当たり面積"/>
        <xdr:cNvSpPr txBox="1"/>
      </xdr:nvSpPr>
      <xdr:spPr>
        <a:xfrm>
          <a:off x="20199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7" name="正方形/長方形 5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8" name="正方形/長方形 5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9" name="正方形/長方形 5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0" name="正方形/長方形 5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1" name="正方形/長方形 5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2" name="正方形/長方形 5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3" name="正方形/長方形 5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正方形/長方形 5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5" name="テキスト ボックス 5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6" name="直線コネクタ 5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7" name="テキスト ボックス 5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9" name="テキスト ボックス 5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7" name="テキスト ボックス 54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51" name="直線コネクタ 55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5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53" name="直線コネクタ 55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5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55" name="直線コネクタ 55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5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57" name="フローチャート: 判断 55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58" name="フローチャート: 判断 55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59" name="フローチャート: 判断 55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60" name="フローチャート: 判断 55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66" name="楕円 565"/>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567" name="【学校施設】&#10;有形固定資産減価償却率該当値テキスト"/>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103505</xdr:rowOff>
    </xdr:from>
    <xdr:to>
      <xdr:col>81</xdr:col>
      <xdr:colOff>101600</xdr:colOff>
      <xdr:row>59</xdr:row>
      <xdr:rowOff>33655</xdr:rowOff>
    </xdr:to>
    <xdr:sp macro="" textlink="">
      <xdr:nvSpPr>
        <xdr:cNvPr id="568" name="楕円 567"/>
        <xdr:cNvSpPr/>
      </xdr:nvSpPr>
      <xdr:spPr>
        <a:xfrm>
          <a:off x="15430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58</xdr:row>
      <xdr:rowOff>154305</xdr:rowOff>
    </xdr:to>
    <xdr:cxnSp macro="">
      <xdr:nvCxnSpPr>
        <xdr:cNvPr id="569" name="直線コネクタ 568"/>
        <xdr:cNvCxnSpPr/>
      </xdr:nvCxnSpPr>
      <xdr:spPr>
        <a:xfrm flipV="1">
          <a:off x="15481300" y="100698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122555</xdr:rowOff>
    </xdr:from>
    <xdr:to>
      <xdr:col>76</xdr:col>
      <xdr:colOff>165100</xdr:colOff>
      <xdr:row>59</xdr:row>
      <xdr:rowOff>52705</xdr:rowOff>
    </xdr:to>
    <xdr:sp macro="" textlink="">
      <xdr:nvSpPr>
        <xdr:cNvPr id="570" name="楕円 569"/>
        <xdr:cNvSpPr/>
      </xdr:nvSpPr>
      <xdr:spPr>
        <a:xfrm>
          <a:off x="14541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154305</xdr:rowOff>
    </xdr:from>
    <xdr:to>
      <xdr:col>81</xdr:col>
      <xdr:colOff>50800</xdr:colOff>
      <xdr:row>59</xdr:row>
      <xdr:rowOff>1905</xdr:rowOff>
    </xdr:to>
    <xdr:cxnSp macro="">
      <xdr:nvCxnSpPr>
        <xdr:cNvPr id="571" name="直線コネクタ 570"/>
        <xdr:cNvCxnSpPr/>
      </xdr:nvCxnSpPr>
      <xdr:spPr>
        <a:xfrm flipV="1">
          <a:off x="14592300" y="100984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72"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73"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74"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50182</xdr:rowOff>
    </xdr:from>
    <xdr:ext cx="405111" cy="259045"/>
    <xdr:sp macro="" textlink="">
      <xdr:nvSpPr>
        <xdr:cNvPr id="575" name="n_1mainValue【学校施設】&#10;有形固定資産減価償却率"/>
        <xdr:cNvSpPr txBox="1"/>
      </xdr:nvSpPr>
      <xdr:spPr>
        <a:xfrm>
          <a:off x="152660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69232</xdr:rowOff>
    </xdr:from>
    <xdr:ext cx="405111" cy="259045"/>
    <xdr:sp macro="" textlink="">
      <xdr:nvSpPr>
        <xdr:cNvPr id="576" name="n_2mainValue【学校施設】&#10;有形固定資産減価償却率"/>
        <xdr:cNvSpPr txBox="1"/>
      </xdr:nvSpPr>
      <xdr:spPr>
        <a:xfrm>
          <a:off x="14389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90" name="テキスト ボックス 589"/>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92" name="テキスト ボックス 591"/>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94" name="テキスト ボックス 593"/>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98" name="直線コネクタ 597"/>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99"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00" name="直線コネクタ 599"/>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01"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02" name="直線コネクタ 601"/>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03"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04" name="フローチャート: 判断 603"/>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05" name="フローチャート: 判断 604"/>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06" name="フローチャート: 判断 605"/>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07" name="フローチャート: 判断 606"/>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109082</xdr:rowOff>
    </xdr:from>
    <xdr:to>
      <xdr:col>116</xdr:col>
      <xdr:colOff>114300</xdr:colOff>
      <xdr:row>63</xdr:row>
      <xdr:rowOff>39232</xdr:rowOff>
    </xdr:to>
    <xdr:sp macro="" textlink="">
      <xdr:nvSpPr>
        <xdr:cNvPr id="613" name="楕円 612"/>
        <xdr:cNvSpPr/>
      </xdr:nvSpPr>
      <xdr:spPr>
        <a:xfrm>
          <a:off x="22110700" y="1073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68459</xdr:rowOff>
    </xdr:from>
    <xdr:ext cx="469744" cy="259045"/>
    <xdr:sp macro="" textlink="">
      <xdr:nvSpPr>
        <xdr:cNvPr id="614" name="【学校施設】&#10;一人当たり面積該当値テキスト"/>
        <xdr:cNvSpPr txBox="1"/>
      </xdr:nvSpPr>
      <xdr:spPr>
        <a:xfrm>
          <a:off x="22199600" y="1052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104465</xdr:rowOff>
    </xdr:from>
    <xdr:to>
      <xdr:col>112</xdr:col>
      <xdr:colOff>38100</xdr:colOff>
      <xdr:row>63</xdr:row>
      <xdr:rowOff>34615</xdr:rowOff>
    </xdr:to>
    <xdr:sp macro="" textlink="">
      <xdr:nvSpPr>
        <xdr:cNvPr id="615" name="楕円 614"/>
        <xdr:cNvSpPr/>
      </xdr:nvSpPr>
      <xdr:spPr>
        <a:xfrm>
          <a:off x="21272500" y="107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155265</xdr:rowOff>
    </xdr:from>
    <xdr:to>
      <xdr:col>116</xdr:col>
      <xdr:colOff>63500</xdr:colOff>
      <xdr:row>62</xdr:row>
      <xdr:rowOff>159882</xdr:rowOff>
    </xdr:to>
    <xdr:cxnSp macro="">
      <xdr:nvCxnSpPr>
        <xdr:cNvPr id="616" name="直線コネクタ 615"/>
        <xdr:cNvCxnSpPr/>
      </xdr:nvCxnSpPr>
      <xdr:spPr>
        <a:xfrm>
          <a:off x="21323300" y="10785165"/>
          <a:ext cx="8382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106980</xdr:rowOff>
    </xdr:from>
    <xdr:to>
      <xdr:col>107</xdr:col>
      <xdr:colOff>101600</xdr:colOff>
      <xdr:row>63</xdr:row>
      <xdr:rowOff>37130</xdr:rowOff>
    </xdr:to>
    <xdr:sp macro="" textlink="">
      <xdr:nvSpPr>
        <xdr:cNvPr id="617" name="楕円 616"/>
        <xdr:cNvSpPr/>
      </xdr:nvSpPr>
      <xdr:spPr>
        <a:xfrm>
          <a:off x="20383500" y="107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155265</xdr:rowOff>
    </xdr:from>
    <xdr:to>
      <xdr:col>111</xdr:col>
      <xdr:colOff>177800</xdr:colOff>
      <xdr:row>62</xdr:row>
      <xdr:rowOff>157780</xdr:rowOff>
    </xdr:to>
    <xdr:cxnSp macro="">
      <xdr:nvCxnSpPr>
        <xdr:cNvPr id="618" name="直線コネクタ 617"/>
        <xdr:cNvCxnSpPr/>
      </xdr:nvCxnSpPr>
      <xdr:spPr>
        <a:xfrm flipV="1">
          <a:off x="20434300" y="1078516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19"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20"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21"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51142</xdr:rowOff>
    </xdr:from>
    <xdr:ext cx="469744" cy="259045"/>
    <xdr:sp macro="" textlink="">
      <xdr:nvSpPr>
        <xdr:cNvPr id="622" name="n_1mainValue【学校施設】&#10;一人当たり面積"/>
        <xdr:cNvSpPr txBox="1"/>
      </xdr:nvSpPr>
      <xdr:spPr>
        <a:xfrm>
          <a:off x="21075727" y="1050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53657</xdr:rowOff>
    </xdr:from>
    <xdr:ext cx="469744" cy="259045"/>
    <xdr:sp macro="" textlink="">
      <xdr:nvSpPr>
        <xdr:cNvPr id="623" name="n_2mainValue【学校施設】&#10;一人当たり面積"/>
        <xdr:cNvSpPr txBox="1"/>
      </xdr:nvSpPr>
      <xdr:spPr>
        <a:xfrm>
          <a:off x="20199427" y="1051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65" name="直線コネクタ 664"/>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66"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67" name="直線コネクタ 666"/>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70"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71" name="フローチャート: 判断 670"/>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72" name="フローチャート: 判断 671"/>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73" name="フローチャート: 判断 672"/>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74" name="フローチャート: 判断 673"/>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131536</xdr:rowOff>
    </xdr:from>
    <xdr:to>
      <xdr:col>85</xdr:col>
      <xdr:colOff>177800</xdr:colOff>
      <xdr:row>104</xdr:row>
      <xdr:rowOff>61686</xdr:rowOff>
    </xdr:to>
    <xdr:sp macro="" textlink="">
      <xdr:nvSpPr>
        <xdr:cNvPr id="680" name="楕円 679"/>
        <xdr:cNvSpPr/>
      </xdr:nvSpPr>
      <xdr:spPr>
        <a:xfrm>
          <a:off x="16268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109963</xdr:rowOff>
    </xdr:from>
    <xdr:ext cx="405111" cy="259045"/>
    <xdr:sp macro="" textlink="">
      <xdr:nvSpPr>
        <xdr:cNvPr id="681" name="【公民館】&#10;有形固定資産減価償却率該当値テキスト"/>
        <xdr:cNvSpPr txBox="1"/>
      </xdr:nvSpPr>
      <xdr:spPr>
        <a:xfrm>
          <a:off x="16357600"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165826</xdr:rowOff>
    </xdr:from>
    <xdr:to>
      <xdr:col>81</xdr:col>
      <xdr:colOff>101600</xdr:colOff>
      <xdr:row>104</xdr:row>
      <xdr:rowOff>95976</xdr:rowOff>
    </xdr:to>
    <xdr:sp macro="" textlink="">
      <xdr:nvSpPr>
        <xdr:cNvPr id="682" name="楕円 681"/>
        <xdr:cNvSpPr/>
      </xdr:nvSpPr>
      <xdr:spPr>
        <a:xfrm>
          <a:off x="15430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10886</xdr:rowOff>
    </xdr:from>
    <xdr:to>
      <xdr:col>85</xdr:col>
      <xdr:colOff>127000</xdr:colOff>
      <xdr:row>104</xdr:row>
      <xdr:rowOff>45176</xdr:rowOff>
    </xdr:to>
    <xdr:cxnSp macro="">
      <xdr:nvCxnSpPr>
        <xdr:cNvPr id="683" name="直線コネクタ 682"/>
        <xdr:cNvCxnSpPr/>
      </xdr:nvCxnSpPr>
      <xdr:spPr>
        <a:xfrm flipV="1">
          <a:off x="15481300" y="178416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684" name="楕円 683"/>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45176</xdr:rowOff>
    </xdr:from>
    <xdr:to>
      <xdr:col>81</xdr:col>
      <xdr:colOff>50800</xdr:colOff>
      <xdr:row>105</xdr:row>
      <xdr:rowOff>32113</xdr:rowOff>
    </xdr:to>
    <xdr:cxnSp macro="">
      <xdr:nvCxnSpPr>
        <xdr:cNvPr id="685" name="直線コネクタ 684"/>
        <xdr:cNvCxnSpPr/>
      </xdr:nvCxnSpPr>
      <xdr:spPr>
        <a:xfrm flipV="1">
          <a:off x="14592300" y="17875976"/>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686"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687" name="n_2ave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88"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87103</xdr:rowOff>
    </xdr:from>
    <xdr:ext cx="405111" cy="259045"/>
    <xdr:sp macro="" textlink="">
      <xdr:nvSpPr>
        <xdr:cNvPr id="689" name="n_1mainValue【公民館】&#10;有形固定資産減価償却率"/>
        <xdr:cNvSpPr txBox="1"/>
      </xdr:nvSpPr>
      <xdr:spPr>
        <a:xfrm>
          <a:off x="15266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690" name="n_2mainValue【公民館】&#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16" name="直線コネクタ 715"/>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17"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18" name="直線コネクタ 717"/>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19"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0" name="直線コネクタ 719"/>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21"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2" name="フローチャート: 判断 721"/>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23" name="フローチャート: 判断 722"/>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4" name="フローチャート: 判断 723"/>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25" name="フローチャート: 判断 724"/>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69487</xdr:rowOff>
    </xdr:from>
    <xdr:to>
      <xdr:col>116</xdr:col>
      <xdr:colOff>114300</xdr:colOff>
      <xdr:row>104</xdr:row>
      <xdr:rowOff>171087</xdr:rowOff>
    </xdr:to>
    <xdr:sp macro="" textlink="">
      <xdr:nvSpPr>
        <xdr:cNvPr id="731" name="楕円 730"/>
        <xdr:cNvSpPr/>
      </xdr:nvSpPr>
      <xdr:spPr>
        <a:xfrm>
          <a:off x="221107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92364</xdr:rowOff>
    </xdr:from>
    <xdr:ext cx="469744" cy="259045"/>
    <xdr:sp macro="" textlink="">
      <xdr:nvSpPr>
        <xdr:cNvPr id="732" name="【公民館】&#10;一人当たり面積該当値テキスト"/>
        <xdr:cNvSpPr txBox="1"/>
      </xdr:nvSpPr>
      <xdr:spPr>
        <a:xfrm>
          <a:off x="22199600" y="1775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79284</xdr:rowOff>
    </xdr:from>
    <xdr:to>
      <xdr:col>112</xdr:col>
      <xdr:colOff>38100</xdr:colOff>
      <xdr:row>105</xdr:row>
      <xdr:rowOff>9434</xdr:rowOff>
    </xdr:to>
    <xdr:sp macro="" textlink="">
      <xdr:nvSpPr>
        <xdr:cNvPr id="733" name="楕円 732"/>
        <xdr:cNvSpPr/>
      </xdr:nvSpPr>
      <xdr:spPr>
        <a:xfrm>
          <a:off x="21272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120287</xdr:rowOff>
    </xdr:from>
    <xdr:to>
      <xdr:col>116</xdr:col>
      <xdr:colOff>63500</xdr:colOff>
      <xdr:row>104</xdr:row>
      <xdr:rowOff>130084</xdr:rowOff>
    </xdr:to>
    <xdr:cxnSp macro="">
      <xdr:nvCxnSpPr>
        <xdr:cNvPr id="734" name="直線コネクタ 733"/>
        <xdr:cNvCxnSpPr/>
      </xdr:nvCxnSpPr>
      <xdr:spPr>
        <a:xfrm flipV="1">
          <a:off x="21323300" y="1795108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90714</xdr:rowOff>
    </xdr:from>
    <xdr:to>
      <xdr:col>107</xdr:col>
      <xdr:colOff>101600</xdr:colOff>
      <xdr:row>105</xdr:row>
      <xdr:rowOff>20864</xdr:rowOff>
    </xdr:to>
    <xdr:sp macro="" textlink="">
      <xdr:nvSpPr>
        <xdr:cNvPr id="735" name="楕円 734"/>
        <xdr:cNvSpPr/>
      </xdr:nvSpPr>
      <xdr:spPr>
        <a:xfrm>
          <a:off x="20383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130084</xdr:rowOff>
    </xdr:from>
    <xdr:to>
      <xdr:col>111</xdr:col>
      <xdr:colOff>177800</xdr:colOff>
      <xdr:row>104</xdr:row>
      <xdr:rowOff>141514</xdr:rowOff>
    </xdr:to>
    <xdr:cxnSp macro="">
      <xdr:nvCxnSpPr>
        <xdr:cNvPr id="736" name="直線コネクタ 735"/>
        <xdr:cNvCxnSpPr/>
      </xdr:nvCxnSpPr>
      <xdr:spPr>
        <a:xfrm flipV="1">
          <a:off x="20434300" y="179608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37"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38"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39"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25961</xdr:rowOff>
    </xdr:from>
    <xdr:ext cx="469744" cy="259045"/>
    <xdr:sp macro="" textlink="">
      <xdr:nvSpPr>
        <xdr:cNvPr id="740" name="n_1mainValue【公民館】&#10;一人当たり面積"/>
        <xdr:cNvSpPr txBox="1"/>
      </xdr:nvSpPr>
      <xdr:spPr>
        <a:xfrm>
          <a:off x="21075727" y="176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37391</xdr:rowOff>
    </xdr:from>
    <xdr:ext cx="469744" cy="259045"/>
    <xdr:sp macro="" textlink="">
      <xdr:nvSpPr>
        <xdr:cNvPr id="741" name="n_2mainValue【公民館】&#10;一人当たり面積"/>
        <xdr:cNvSpPr txBox="1"/>
      </xdr:nvSpPr>
      <xdr:spPr>
        <a:xfrm>
          <a:off x="20199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有形固定資産減価償却率が類似団体内平均値よりも上回っている施設分類は、公営住宅と学校施設のみで、その他の施設分類については、類似団体内平均値を下回っている。</a:t>
          </a:r>
          <a:endParaRPr lang="ja-JP" altLang="ja-JP" sz="1100">
            <a:effectLst/>
          </a:endParaRPr>
        </a:p>
        <a:p>
          <a:r>
            <a:rPr kumimoji="1" lang="ja-JP" altLang="ja-JP" sz="1100">
              <a:solidFill>
                <a:schemeClr val="dk1"/>
              </a:solidFill>
              <a:effectLst/>
              <a:latin typeface="+mn-lt"/>
              <a:ea typeface="+mn-ea"/>
              <a:cs typeface="+mn-cs"/>
            </a:rPr>
            <a:t>　公営住宅については、「公営住宅長寿命化計画」に基づき、施設の維持・改善・建て替えを推進し、学校施設については「対馬市立学校及び幼稚園推進計画」に基づき保護者及び地域住民の理解を得ながら学校の統廃合を推進する。</a:t>
          </a:r>
          <a:endParaRPr lang="ja-JP" altLang="ja-JP" sz="1100">
            <a:effectLst/>
          </a:endParaRPr>
        </a:p>
        <a:p>
          <a:r>
            <a:rPr kumimoji="1" lang="ja-JP" altLang="ja-JP" sz="1100">
              <a:solidFill>
                <a:schemeClr val="dk1"/>
              </a:solidFill>
              <a:effectLst/>
              <a:latin typeface="+mn-lt"/>
              <a:ea typeface="+mn-ea"/>
              <a:cs typeface="+mn-cs"/>
            </a:rPr>
            <a:t>　また、それぞれの施設の状況や規模を総合的に検討し、市民サービスと財政状況のバランスがとれるよう、施設の更新や改修を適切に実施する。</a:t>
          </a:r>
          <a:endParaRPr lang="ja-JP" altLang="ja-JP" sz="11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31,005
30,770
707.42
32,497,322
31,208,277
695,475
17,034,385
44,196,437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0" name="楕円 69"/>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1" name="【図書館】&#10;有形固定資産減価償却率該当値テキスト"/>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153670</xdr:rowOff>
    </xdr:from>
    <xdr:to>
      <xdr:col>20</xdr:col>
      <xdr:colOff>38100</xdr:colOff>
      <xdr:row>40</xdr:row>
      <xdr:rowOff>83820</xdr:rowOff>
    </xdr:to>
    <xdr:sp macro="" textlink="">
      <xdr:nvSpPr>
        <xdr:cNvPr id="72" name="楕円 71"/>
        <xdr:cNvSpPr/>
      </xdr:nvSpPr>
      <xdr:spPr>
        <a:xfrm>
          <a:off x="37465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33020</xdr:rowOff>
    </xdr:from>
    <xdr:to>
      <xdr:col>24</xdr:col>
      <xdr:colOff>63500</xdr:colOff>
      <xdr:row>40</xdr:row>
      <xdr:rowOff>76200</xdr:rowOff>
    </xdr:to>
    <xdr:cxnSp macro="">
      <xdr:nvCxnSpPr>
        <xdr:cNvPr id="73" name="直線コネクタ 72"/>
        <xdr:cNvCxnSpPr/>
      </xdr:nvCxnSpPr>
      <xdr:spPr>
        <a:xfrm>
          <a:off x="3797300" y="689102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76200</xdr:rowOff>
    </xdr:from>
    <xdr:to>
      <xdr:col>15</xdr:col>
      <xdr:colOff>101600</xdr:colOff>
      <xdr:row>41</xdr:row>
      <xdr:rowOff>6350</xdr:rowOff>
    </xdr:to>
    <xdr:sp macro="" textlink="">
      <xdr:nvSpPr>
        <xdr:cNvPr id="74" name="楕円 73"/>
        <xdr:cNvSpPr/>
      </xdr:nvSpPr>
      <xdr:spPr>
        <a:xfrm>
          <a:off x="2857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33020</xdr:rowOff>
    </xdr:from>
    <xdr:to>
      <xdr:col>19</xdr:col>
      <xdr:colOff>177800</xdr:colOff>
      <xdr:row>40</xdr:row>
      <xdr:rowOff>127000</xdr:rowOff>
    </xdr:to>
    <xdr:cxnSp macro="">
      <xdr:nvCxnSpPr>
        <xdr:cNvPr id="75" name="直線コネクタ 74"/>
        <xdr:cNvCxnSpPr/>
      </xdr:nvCxnSpPr>
      <xdr:spPr>
        <a:xfrm flipV="1">
          <a:off x="2908300" y="6891020"/>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6"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7"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74947</xdr:rowOff>
    </xdr:from>
    <xdr:ext cx="405111" cy="259045"/>
    <xdr:sp macro="" textlink="">
      <xdr:nvSpPr>
        <xdr:cNvPr id="79" name="n_1mainValue【図書館】&#10;有形固定資産減価償却率"/>
        <xdr:cNvSpPr txBox="1"/>
      </xdr:nvSpPr>
      <xdr:spPr>
        <a:xfrm>
          <a:off x="3582044" y="693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168927</xdr:rowOff>
    </xdr:from>
    <xdr:ext cx="405111" cy="259045"/>
    <xdr:sp macro="" textlink="">
      <xdr:nvSpPr>
        <xdr:cNvPr id="80" name="n_2mainValue【図書館】&#10;有形固定資産減価償却率"/>
        <xdr:cNvSpPr txBox="1"/>
      </xdr:nvSpPr>
      <xdr:spPr>
        <a:xfrm>
          <a:off x="2705744"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5"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15" name="楕円 114"/>
        <xdr:cNvSpPr/>
      </xdr:nvSpPr>
      <xdr:spPr>
        <a:xfrm>
          <a:off x="10426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106697</xdr:rowOff>
    </xdr:from>
    <xdr:ext cx="469744" cy="259045"/>
    <xdr:sp macro="" textlink="">
      <xdr:nvSpPr>
        <xdr:cNvPr id="116" name="【図書館】&#10;一人当たり面積該当値テキスト"/>
        <xdr:cNvSpPr txBox="1"/>
      </xdr:nvSpPr>
      <xdr:spPr>
        <a:xfrm>
          <a:off x="10515600"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133985</xdr:rowOff>
    </xdr:from>
    <xdr:to>
      <xdr:col>50</xdr:col>
      <xdr:colOff>165100</xdr:colOff>
      <xdr:row>39</xdr:row>
      <xdr:rowOff>64135</xdr:rowOff>
    </xdr:to>
    <xdr:sp macro="" textlink="">
      <xdr:nvSpPr>
        <xdr:cNvPr id="117" name="楕円 116"/>
        <xdr:cNvSpPr/>
      </xdr:nvSpPr>
      <xdr:spPr>
        <a:xfrm>
          <a:off x="9588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xdr:rowOff>
    </xdr:from>
    <xdr:to>
      <xdr:col>55</xdr:col>
      <xdr:colOff>0</xdr:colOff>
      <xdr:row>39</xdr:row>
      <xdr:rowOff>13335</xdr:rowOff>
    </xdr:to>
    <xdr:cxnSp macro="">
      <xdr:nvCxnSpPr>
        <xdr:cNvPr id="118" name="直線コネクタ 117"/>
        <xdr:cNvCxnSpPr/>
      </xdr:nvCxnSpPr>
      <xdr:spPr>
        <a:xfrm flipV="1">
          <a:off x="9639300" y="66941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9" name="楕円 118"/>
        <xdr:cNvSpPr/>
      </xdr:nvSpPr>
      <xdr:spPr>
        <a:xfrm>
          <a:off x="8699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xdr:rowOff>
    </xdr:from>
    <xdr:to>
      <xdr:col>50</xdr:col>
      <xdr:colOff>114300</xdr:colOff>
      <xdr:row>39</xdr:row>
      <xdr:rowOff>13335</xdr:rowOff>
    </xdr:to>
    <xdr:cxnSp macro="">
      <xdr:nvCxnSpPr>
        <xdr:cNvPr id="120" name="直線コネクタ 119"/>
        <xdr:cNvCxnSpPr/>
      </xdr:nvCxnSpPr>
      <xdr:spPr>
        <a:xfrm>
          <a:off x="8750300" y="669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1"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2"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80662</xdr:rowOff>
    </xdr:from>
    <xdr:ext cx="469744" cy="259045"/>
    <xdr:sp macro="" textlink="">
      <xdr:nvSpPr>
        <xdr:cNvPr id="124" name="n_1mainValue【図書館】&#10;一人当たり面積"/>
        <xdr:cNvSpPr txBox="1"/>
      </xdr:nvSpPr>
      <xdr:spPr>
        <a:xfrm>
          <a:off x="93917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5" name="n_2main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65" name="楕円 164"/>
        <xdr:cNvSpPr/>
      </xdr:nvSpPr>
      <xdr:spPr>
        <a:xfrm>
          <a:off x="4584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48277</xdr:rowOff>
    </xdr:from>
    <xdr:ext cx="405111" cy="259045"/>
    <xdr:sp macro="" textlink="">
      <xdr:nvSpPr>
        <xdr:cNvPr id="166" name="【体育館・プール】&#10;有形固定資産減価償却率該当値テキスト"/>
        <xdr:cNvSpPr txBox="1"/>
      </xdr:nvSpPr>
      <xdr:spPr>
        <a:xfrm>
          <a:off x="4673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167" name="楕円 166"/>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76200</xdr:rowOff>
    </xdr:from>
    <xdr:to>
      <xdr:col>24</xdr:col>
      <xdr:colOff>63500</xdr:colOff>
      <xdr:row>59</xdr:row>
      <xdr:rowOff>116205</xdr:rowOff>
    </xdr:to>
    <xdr:cxnSp macro="">
      <xdr:nvCxnSpPr>
        <xdr:cNvPr id="168" name="直線コネクタ 167"/>
        <xdr:cNvCxnSpPr/>
      </xdr:nvCxnSpPr>
      <xdr:spPr>
        <a:xfrm flipV="1">
          <a:off x="3797300" y="101917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113030</xdr:rowOff>
    </xdr:from>
    <xdr:to>
      <xdr:col>15</xdr:col>
      <xdr:colOff>101600</xdr:colOff>
      <xdr:row>60</xdr:row>
      <xdr:rowOff>43180</xdr:rowOff>
    </xdr:to>
    <xdr:sp macro="" textlink="">
      <xdr:nvSpPr>
        <xdr:cNvPr id="169" name="楕円 168"/>
        <xdr:cNvSpPr/>
      </xdr:nvSpPr>
      <xdr:spPr>
        <a:xfrm>
          <a:off x="2857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163830</xdr:rowOff>
    </xdr:to>
    <xdr:cxnSp macro="">
      <xdr:nvCxnSpPr>
        <xdr:cNvPr id="170" name="直線コネクタ 169"/>
        <xdr:cNvCxnSpPr/>
      </xdr:nvCxnSpPr>
      <xdr:spPr>
        <a:xfrm flipV="1">
          <a:off x="2908300" y="102317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1"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2"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12082</xdr:rowOff>
    </xdr:from>
    <xdr:ext cx="405111" cy="259045"/>
    <xdr:sp macro="" textlink="">
      <xdr:nvSpPr>
        <xdr:cNvPr id="174" name="n_1mainValue【体育館・プール】&#10;有形固定資産減価償却率"/>
        <xdr:cNvSpPr txBox="1"/>
      </xdr:nvSpPr>
      <xdr:spPr>
        <a:xfrm>
          <a:off x="3582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59707</xdr:rowOff>
    </xdr:from>
    <xdr:ext cx="405111" cy="259045"/>
    <xdr:sp macro="" textlink="">
      <xdr:nvSpPr>
        <xdr:cNvPr id="175" name="n_2mainValue【体育館・プール】&#10;有形固定資産減価償却率"/>
        <xdr:cNvSpPr txBox="1"/>
      </xdr:nvSpPr>
      <xdr:spPr>
        <a:xfrm>
          <a:off x="2705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136652</xdr:rowOff>
    </xdr:from>
    <xdr:to>
      <xdr:col>55</xdr:col>
      <xdr:colOff>50800</xdr:colOff>
      <xdr:row>62</xdr:row>
      <xdr:rowOff>66802</xdr:rowOff>
    </xdr:to>
    <xdr:sp macro="" textlink="">
      <xdr:nvSpPr>
        <xdr:cNvPr id="212" name="楕円 211"/>
        <xdr:cNvSpPr/>
      </xdr:nvSpPr>
      <xdr:spPr>
        <a:xfrm>
          <a:off x="104267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159529</xdr:rowOff>
    </xdr:from>
    <xdr:ext cx="469744" cy="259045"/>
    <xdr:sp macro="" textlink="">
      <xdr:nvSpPr>
        <xdr:cNvPr id="213" name="【体育館・プール】&#10;一人当たり面積該当値テキスト"/>
        <xdr:cNvSpPr txBox="1"/>
      </xdr:nvSpPr>
      <xdr:spPr>
        <a:xfrm>
          <a:off x="10515600" y="1044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140767</xdr:rowOff>
    </xdr:from>
    <xdr:to>
      <xdr:col>50</xdr:col>
      <xdr:colOff>165100</xdr:colOff>
      <xdr:row>62</xdr:row>
      <xdr:rowOff>70917</xdr:rowOff>
    </xdr:to>
    <xdr:sp macro="" textlink="">
      <xdr:nvSpPr>
        <xdr:cNvPr id="214" name="楕円 213"/>
        <xdr:cNvSpPr/>
      </xdr:nvSpPr>
      <xdr:spPr>
        <a:xfrm>
          <a:off x="9588500" y="105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xdr:rowOff>
    </xdr:from>
    <xdr:to>
      <xdr:col>55</xdr:col>
      <xdr:colOff>0</xdr:colOff>
      <xdr:row>62</xdr:row>
      <xdr:rowOff>20117</xdr:rowOff>
    </xdr:to>
    <xdr:cxnSp macro="">
      <xdr:nvCxnSpPr>
        <xdr:cNvPr id="215" name="直線コネクタ 214"/>
        <xdr:cNvCxnSpPr/>
      </xdr:nvCxnSpPr>
      <xdr:spPr>
        <a:xfrm flipV="1">
          <a:off x="9639300" y="1064590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145338</xdr:rowOff>
    </xdr:from>
    <xdr:to>
      <xdr:col>46</xdr:col>
      <xdr:colOff>38100</xdr:colOff>
      <xdr:row>62</xdr:row>
      <xdr:rowOff>75488</xdr:rowOff>
    </xdr:to>
    <xdr:sp macro="" textlink="">
      <xdr:nvSpPr>
        <xdr:cNvPr id="216" name="楕円 215"/>
        <xdr:cNvSpPr/>
      </xdr:nvSpPr>
      <xdr:spPr>
        <a:xfrm>
          <a:off x="8699500" y="1060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20117</xdr:rowOff>
    </xdr:from>
    <xdr:to>
      <xdr:col>50</xdr:col>
      <xdr:colOff>114300</xdr:colOff>
      <xdr:row>62</xdr:row>
      <xdr:rowOff>24688</xdr:rowOff>
    </xdr:to>
    <xdr:cxnSp macro="">
      <xdr:nvCxnSpPr>
        <xdr:cNvPr id="217" name="直線コネクタ 216"/>
        <xdr:cNvCxnSpPr/>
      </xdr:nvCxnSpPr>
      <xdr:spPr>
        <a:xfrm flipV="1">
          <a:off x="8750300" y="1065001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19"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87444</xdr:rowOff>
    </xdr:from>
    <xdr:ext cx="469744" cy="259045"/>
    <xdr:sp macro="" textlink="">
      <xdr:nvSpPr>
        <xdr:cNvPr id="221" name="n_1mainValue【体育館・プール】&#10;一人当たり面積"/>
        <xdr:cNvSpPr txBox="1"/>
      </xdr:nvSpPr>
      <xdr:spPr>
        <a:xfrm>
          <a:off x="9391727" y="1037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92015</xdr:rowOff>
    </xdr:from>
    <xdr:ext cx="469744" cy="259045"/>
    <xdr:sp macro="" textlink="">
      <xdr:nvSpPr>
        <xdr:cNvPr id="222" name="n_2mainValue【体育館・プール】&#10;一人当たり面積"/>
        <xdr:cNvSpPr txBox="1"/>
      </xdr:nvSpPr>
      <xdr:spPr>
        <a:xfrm>
          <a:off x="8515427" y="1037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80645</xdr:rowOff>
    </xdr:from>
    <xdr:to>
      <xdr:col>24</xdr:col>
      <xdr:colOff>114300</xdr:colOff>
      <xdr:row>84</xdr:row>
      <xdr:rowOff>10795</xdr:rowOff>
    </xdr:to>
    <xdr:sp macro="" textlink="">
      <xdr:nvSpPr>
        <xdr:cNvPr id="262" name="楕円 261"/>
        <xdr:cNvSpPr/>
      </xdr:nvSpPr>
      <xdr:spPr>
        <a:xfrm>
          <a:off x="4584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59072</xdr:rowOff>
    </xdr:from>
    <xdr:ext cx="405111" cy="259045"/>
    <xdr:sp macro="" textlink="">
      <xdr:nvSpPr>
        <xdr:cNvPr id="263" name="【福祉施設】&#10;有形固定資産減価償却率該当値テキスト"/>
        <xdr:cNvSpPr txBox="1"/>
      </xdr:nvSpPr>
      <xdr:spPr>
        <a:xfrm>
          <a:off x="4673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264" name="楕円 263"/>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131445</xdr:rowOff>
    </xdr:from>
    <xdr:to>
      <xdr:col>24</xdr:col>
      <xdr:colOff>63500</xdr:colOff>
      <xdr:row>83</xdr:row>
      <xdr:rowOff>152400</xdr:rowOff>
    </xdr:to>
    <xdr:cxnSp macro="">
      <xdr:nvCxnSpPr>
        <xdr:cNvPr id="265" name="直線コネクタ 264"/>
        <xdr:cNvCxnSpPr/>
      </xdr:nvCxnSpPr>
      <xdr:spPr>
        <a:xfrm flipV="1">
          <a:off x="3797300" y="143617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137795</xdr:rowOff>
    </xdr:from>
    <xdr:to>
      <xdr:col>15</xdr:col>
      <xdr:colOff>101600</xdr:colOff>
      <xdr:row>84</xdr:row>
      <xdr:rowOff>67945</xdr:rowOff>
    </xdr:to>
    <xdr:sp macro="" textlink="">
      <xdr:nvSpPr>
        <xdr:cNvPr id="266" name="楕円 265"/>
        <xdr:cNvSpPr/>
      </xdr:nvSpPr>
      <xdr:spPr>
        <a:xfrm>
          <a:off x="2857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84</xdr:row>
      <xdr:rowOff>17145</xdr:rowOff>
    </xdr:to>
    <xdr:cxnSp macro="">
      <xdr:nvCxnSpPr>
        <xdr:cNvPr id="267" name="直線コネクタ 266"/>
        <xdr:cNvCxnSpPr/>
      </xdr:nvCxnSpPr>
      <xdr:spPr>
        <a:xfrm flipV="1">
          <a:off x="2908300" y="143827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68"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9"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0"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271" name="n_1mainValue【福祉施設】&#10;有形固定資産減価償却率"/>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59072</xdr:rowOff>
    </xdr:from>
    <xdr:ext cx="405111" cy="259045"/>
    <xdr:sp macro="" textlink="">
      <xdr:nvSpPr>
        <xdr:cNvPr id="272" name="n_2mainValue【福祉施設】&#10;有形固定資産減価償却率"/>
        <xdr:cNvSpPr txBox="1"/>
      </xdr:nvSpPr>
      <xdr:spPr>
        <a:xfrm>
          <a:off x="2705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01"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43180</xdr:rowOff>
    </xdr:from>
    <xdr:to>
      <xdr:col>55</xdr:col>
      <xdr:colOff>50800</xdr:colOff>
      <xdr:row>83</xdr:row>
      <xdr:rowOff>144780</xdr:rowOff>
    </xdr:to>
    <xdr:sp macro="" textlink="">
      <xdr:nvSpPr>
        <xdr:cNvPr id="311" name="楕円 310"/>
        <xdr:cNvSpPr/>
      </xdr:nvSpPr>
      <xdr:spPr>
        <a:xfrm>
          <a:off x="104267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66057</xdr:rowOff>
    </xdr:from>
    <xdr:ext cx="469744" cy="259045"/>
    <xdr:sp macro="" textlink="">
      <xdr:nvSpPr>
        <xdr:cNvPr id="312" name="【福祉施設】&#10;一人当たり面積該当値テキスト"/>
        <xdr:cNvSpPr txBox="1"/>
      </xdr:nvSpPr>
      <xdr:spPr>
        <a:xfrm>
          <a:off x="10515600" y="1412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55880</xdr:rowOff>
    </xdr:from>
    <xdr:to>
      <xdr:col>50</xdr:col>
      <xdr:colOff>165100</xdr:colOff>
      <xdr:row>83</xdr:row>
      <xdr:rowOff>157480</xdr:rowOff>
    </xdr:to>
    <xdr:sp macro="" textlink="">
      <xdr:nvSpPr>
        <xdr:cNvPr id="313" name="楕円 312"/>
        <xdr:cNvSpPr/>
      </xdr:nvSpPr>
      <xdr:spPr>
        <a:xfrm>
          <a:off x="958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93980</xdr:rowOff>
    </xdr:from>
    <xdr:to>
      <xdr:col>55</xdr:col>
      <xdr:colOff>0</xdr:colOff>
      <xdr:row>83</xdr:row>
      <xdr:rowOff>106680</xdr:rowOff>
    </xdr:to>
    <xdr:cxnSp macro="">
      <xdr:nvCxnSpPr>
        <xdr:cNvPr id="314" name="直線コネクタ 313"/>
        <xdr:cNvCxnSpPr/>
      </xdr:nvCxnSpPr>
      <xdr:spPr>
        <a:xfrm flipV="1">
          <a:off x="9639300" y="1432433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48261</xdr:rowOff>
    </xdr:from>
    <xdr:to>
      <xdr:col>46</xdr:col>
      <xdr:colOff>38100</xdr:colOff>
      <xdr:row>83</xdr:row>
      <xdr:rowOff>149861</xdr:rowOff>
    </xdr:to>
    <xdr:sp macro="" textlink="">
      <xdr:nvSpPr>
        <xdr:cNvPr id="315" name="楕円 314"/>
        <xdr:cNvSpPr/>
      </xdr:nvSpPr>
      <xdr:spPr>
        <a:xfrm>
          <a:off x="8699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99061</xdr:rowOff>
    </xdr:from>
    <xdr:to>
      <xdr:col>50</xdr:col>
      <xdr:colOff>114300</xdr:colOff>
      <xdr:row>83</xdr:row>
      <xdr:rowOff>106680</xdr:rowOff>
    </xdr:to>
    <xdr:cxnSp macro="">
      <xdr:nvCxnSpPr>
        <xdr:cNvPr id="316" name="直線コネクタ 315"/>
        <xdr:cNvCxnSpPr/>
      </xdr:nvCxnSpPr>
      <xdr:spPr>
        <a:xfrm>
          <a:off x="8750300" y="14329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17"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18"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9"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2557</xdr:rowOff>
    </xdr:from>
    <xdr:ext cx="469744" cy="259045"/>
    <xdr:sp macro="" textlink="">
      <xdr:nvSpPr>
        <xdr:cNvPr id="320" name="n_1main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166388</xdr:rowOff>
    </xdr:from>
    <xdr:ext cx="469744" cy="259045"/>
    <xdr:sp macro="" textlink="">
      <xdr:nvSpPr>
        <xdr:cNvPr id="321" name="n_2mainValue【福祉施設】&#10;一人当たり面積"/>
        <xdr:cNvSpPr txBox="1"/>
      </xdr:nvSpPr>
      <xdr:spPr>
        <a:xfrm>
          <a:off x="85154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50"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54" name="フローチャート: 判断 353"/>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139700</xdr:rowOff>
    </xdr:from>
    <xdr:to>
      <xdr:col>24</xdr:col>
      <xdr:colOff>114300</xdr:colOff>
      <xdr:row>107</xdr:row>
      <xdr:rowOff>69850</xdr:rowOff>
    </xdr:to>
    <xdr:sp macro="" textlink="">
      <xdr:nvSpPr>
        <xdr:cNvPr id="360" name="楕円 359"/>
        <xdr:cNvSpPr/>
      </xdr:nvSpPr>
      <xdr:spPr>
        <a:xfrm>
          <a:off x="4584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118127</xdr:rowOff>
    </xdr:from>
    <xdr:ext cx="405111" cy="259045"/>
    <xdr:sp macro="" textlink="">
      <xdr:nvSpPr>
        <xdr:cNvPr id="361" name="【市民会館】&#10;有形固定資産減価償却率該当値テキスト"/>
        <xdr:cNvSpPr txBox="1"/>
      </xdr:nvSpPr>
      <xdr:spPr>
        <a:xfrm>
          <a:off x="4673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165100</xdr:rowOff>
    </xdr:from>
    <xdr:to>
      <xdr:col>20</xdr:col>
      <xdr:colOff>38100</xdr:colOff>
      <xdr:row>107</xdr:row>
      <xdr:rowOff>95250</xdr:rowOff>
    </xdr:to>
    <xdr:sp macro="" textlink="">
      <xdr:nvSpPr>
        <xdr:cNvPr id="362" name="楕円 361"/>
        <xdr:cNvSpPr/>
      </xdr:nvSpPr>
      <xdr:spPr>
        <a:xfrm>
          <a:off x="3746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19050</xdr:rowOff>
    </xdr:from>
    <xdr:to>
      <xdr:col>24</xdr:col>
      <xdr:colOff>63500</xdr:colOff>
      <xdr:row>107</xdr:row>
      <xdr:rowOff>44450</xdr:rowOff>
    </xdr:to>
    <xdr:cxnSp macro="">
      <xdr:nvCxnSpPr>
        <xdr:cNvPr id="363" name="直線コネクタ 362"/>
        <xdr:cNvCxnSpPr/>
      </xdr:nvCxnSpPr>
      <xdr:spPr>
        <a:xfrm flipV="1">
          <a:off x="3797300" y="18364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55880</xdr:rowOff>
    </xdr:from>
    <xdr:to>
      <xdr:col>15</xdr:col>
      <xdr:colOff>101600</xdr:colOff>
      <xdr:row>106</xdr:row>
      <xdr:rowOff>157480</xdr:rowOff>
    </xdr:to>
    <xdr:sp macro="" textlink="">
      <xdr:nvSpPr>
        <xdr:cNvPr id="364" name="楕円 363"/>
        <xdr:cNvSpPr/>
      </xdr:nvSpPr>
      <xdr:spPr>
        <a:xfrm>
          <a:off x="2857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106680</xdr:rowOff>
    </xdr:from>
    <xdr:to>
      <xdr:col>19</xdr:col>
      <xdr:colOff>177800</xdr:colOff>
      <xdr:row>107</xdr:row>
      <xdr:rowOff>44450</xdr:rowOff>
    </xdr:to>
    <xdr:cxnSp macro="">
      <xdr:nvCxnSpPr>
        <xdr:cNvPr id="365" name="直線コネクタ 364"/>
        <xdr:cNvCxnSpPr/>
      </xdr:nvCxnSpPr>
      <xdr:spPr>
        <a:xfrm>
          <a:off x="2908300" y="18280380"/>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66"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67"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68"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86377</xdr:rowOff>
    </xdr:from>
    <xdr:ext cx="405111" cy="259045"/>
    <xdr:sp macro="" textlink="">
      <xdr:nvSpPr>
        <xdr:cNvPr id="369" name="n_1mainValue【市民会館】&#10;有形固定資産減価償却率"/>
        <xdr:cNvSpPr txBox="1"/>
      </xdr:nvSpPr>
      <xdr:spPr>
        <a:xfrm>
          <a:off x="35820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148607</xdr:rowOff>
    </xdr:from>
    <xdr:ext cx="405111" cy="259045"/>
    <xdr:sp macro="" textlink="">
      <xdr:nvSpPr>
        <xdr:cNvPr id="370" name="n_2mainValue【市民会館】&#10;有形固定資産減価償却率"/>
        <xdr:cNvSpPr txBox="1"/>
      </xdr:nvSpPr>
      <xdr:spPr>
        <a:xfrm>
          <a:off x="2705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99"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03" name="フローチャート: 判断 402"/>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122555</xdr:rowOff>
    </xdr:from>
    <xdr:to>
      <xdr:col>55</xdr:col>
      <xdr:colOff>50800</xdr:colOff>
      <xdr:row>107</xdr:row>
      <xdr:rowOff>52705</xdr:rowOff>
    </xdr:to>
    <xdr:sp macro="" textlink="">
      <xdr:nvSpPr>
        <xdr:cNvPr id="409" name="楕円 408"/>
        <xdr:cNvSpPr/>
      </xdr:nvSpPr>
      <xdr:spPr>
        <a:xfrm>
          <a:off x="10426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100982</xdr:rowOff>
    </xdr:from>
    <xdr:ext cx="469744" cy="259045"/>
    <xdr:sp macro="" textlink="">
      <xdr:nvSpPr>
        <xdr:cNvPr id="410" name="【市民会館】&#10;一人当たり面積該当値テキスト"/>
        <xdr:cNvSpPr txBox="1"/>
      </xdr:nvSpPr>
      <xdr:spPr>
        <a:xfrm>
          <a:off x="10515600"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126364</xdr:rowOff>
    </xdr:from>
    <xdr:to>
      <xdr:col>50</xdr:col>
      <xdr:colOff>165100</xdr:colOff>
      <xdr:row>107</xdr:row>
      <xdr:rowOff>56514</xdr:rowOff>
    </xdr:to>
    <xdr:sp macro="" textlink="">
      <xdr:nvSpPr>
        <xdr:cNvPr id="411" name="楕円 410"/>
        <xdr:cNvSpPr/>
      </xdr:nvSpPr>
      <xdr:spPr>
        <a:xfrm>
          <a:off x="9588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xdr:rowOff>
    </xdr:from>
    <xdr:to>
      <xdr:col>55</xdr:col>
      <xdr:colOff>0</xdr:colOff>
      <xdr:row>107</xdr:row>
      <xdr:rowOff>5714</xdr:rowOff>
    </xdr:to>
    <xdr:cxnSp macro="">
      <xdr:nvCxnSpPr>
        <xdr:cNvPr id="412" name="直線コネクタ 411"/>
        <xdr:cNvCxnSpPr/>
      </xdr:nvCxnSpPr>
      <xdr:spPr>
        <a:xfrm flipV="1">
          <a:off x="9639300" y="183470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10161</xdr:rowOff>
    </xdr:from>
    <xdr:to>
      <xdr:col>46</xdr:col>
      <xdr:colOff>38100</xdr:colOff>
      <xdr:row>106</xdr:row>
      <xdr:rowOff>111761</xdr:rowOff>
    </xdr:to>
    <xdr:sp macro="" textlink="">
      <xdr:nvSpPr>
        <xdr:cNvPr id="413" name="楕円 412"/>
        <xdr:cNvSpPr/>
      </xdr:nvSpPr>
      <xdr:spPr>
        <a:xfrm>
          <a:off x="8699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60961</xdr:rowOff>
    </xdr:from>
    <xdr:to>
      <xdr:col>50</xdr:col>
      <xdr:colOff>114300</xdr:colOff>
      <xdr:row>107</xdr:row>
      <xdr:rowOff>5714</xdr:rowOff>
    </xdr:to>
    <xdr:cxnSp macro="">
      <xdr:nvCxnSpPr>
        <xdr:cNvPr id="414" name="直線コネクタ 413"/>
        <xdr:cNvCxnSpPr/>
      </xdr:nvCxnSpPr>
      <xdr:spPr>
        <a:xfrm>
          <a:off x="8750300" y="18234661"/>
          <a:ext cx="889000" cy="1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15"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16"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17"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47641</xdr:rowOff>
    </xdr:from>
    <xdr:ext cx="469744" cy="259045"/>
    <xdr:sp macro="" textlink="">
      <xdr:nvSpPr>
        <xdr:cNvPr id="418" name="n_1mainValue【市民会館】&#10;一人当たり面積"/>
        <xdr:cNvSpPr txBox="1"/>
      </xdr:nvSpPr>
      <xdr:spPr>
        <a:xfrm>
          <a:off x="93917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128288</xdr:rowOff>
    </xdr:from>
    <xdr:ext cx="469744" cy="259045"/>
    <xdr:sp macro="" textlink="">
      <xdr:nvSpPr>
        <xdr:cNvPr id="419" name="n_2mainValue【市民会館】&#10;一人当たり面積"/>
        <xdr:cNvSpPr txBox="1"/>
      </xdr:nvSpPr>
      <xdr:spPr>
        <a:xfrm>
          <a:off x="8515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54" name="フローチャート: 判断 453"/>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138067</xdr:rowOff>
    </xdr:from>
    <xdr:to>
      <xdr:col>85</xdr:col>
      <xdr:colOff>177800</xdr:colOff>
      <xdr:row>39</xdr:row>
      <xdr:rowOff>68217</xdr:rowOff>
    </xdr:to>
    <xdr:sp macro="" textlink="">
      <xdr:nvSpPr>
        <xdr:cNvPr id="460" name="楕円 459"/>
        <xdr:cNvSpPr/>
      </xdr:nvSpPr>
      <xdr:spPr>
        <a:xfrm>
          <a:off x="16268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160944</xdr:rowOff>
    </xdr:from>
    <xdr:ext cx="405111" cy="259045"/>
    <xdr:sp macro="" textlink="">
      <xdr:nvSpPr>
        <xdr:cNvPr id="461" name="【一般廃棄物処理施設】&#10;有形固定資産減価償却率該当値テキスト"/>
        <xdr:cNvSpPr txBox="1"/>
      </xdr:nvSpPr>
      <xdr:spPr>
        <a:xfrm>
          <a:off x="16357600" y="650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10704</xdr:rowOff>
    </xdr:from>
    <xdr:to>
      <xdr:col>81</xdr:col>
      <xdr:colOff>101600</xdr:colOff>
      <xdr:row>39</xdr:row>
      <xdr:rowOff>112304</xdr:rowOff>
    </xdr:to>
    <xdr:sp macro="" textlink="">
      <xdr:nvSpPr>
        <xdr:cNvPr id="462" name="楕円 461"/>
        <xdr:cNvSpPr/>
      </xdr:nvSpPr>
      <xdr:spPr>
        <a:xfrm>
          <a:off x="15430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17417</xdr:rowOff>
    </xdr:from>
    <xdr:to>
      <xdr:col>85</xdr:col>
      <xdr:colOff>127000</xdr:colOff>
      <xdr:row>39</xdr:row>
      <xdr:rowOff>61504</xdr:rowOff>
    </xdr:to>
    <xdr:cxnSp macro="">
      <xdr:nvCxnSpPr>
        <xdr:cNvPr id="463" name="直線コネクタ 462"/>
        <xdr:cNvCxnSpPr/>
      </xdr:nvCxnSpPr>
      <xdr:spPr>
        <a:xfrm flipV="1">
          <a:off x="15481300" y="670396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54791</xdr:rowOff>
    </xdr:from>
    <xdr:to>
      <xdr:col>76</xdr:col>
      <xdr:colOff>165100</xdr:colOff>
      <xdr:row>39</xdr:row>
      <xdr:rowOff>156391</xdr:rowOff>
    </xdr:to>
    <xdr:sp macro="" textlink="">
      <xdr:nvSpPr>
        <xdr:cNvPr id="464" name="楕円 463"/>
        <xdr:cNvSpPr/>
      </xdr:nvSpPr>
      <xdr:spPr>
        <a:xfrm>
          <a:off x="14541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61504</xdr:rowOff>
    </xdr:from>
    <xdr:to>
      <xdr:col>81</xdr:col>
      <xdr:colOff>50800</xdr:colOff>
      <xdr:row>39</xdr:row>
      <xdr:rowOff>105591</xdr:rowOff>
    </xdr:to>
    <xdr:cxnSp macro="">
      <xdr:nvCxnSpPr>
        <xdr:cNvPr id="465" name="直線コネクタ 464"/>
        <xdr:cNvCxnSpPr/>
      </xdr:nvCxnSpPr>
      <xdr:spPr>
        <a:xfrm flipV="1">
          <a:off x="14592300" y="674805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67"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68"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128831</xdr:rowOff>
    </xdr:from>
    <xdr:ext cx="405111" cy="259045"/>
    <xdr:sp macro="" textlink="">
      <xdr:nvSpPr>
        <xdr:cNvPr id="469" name="n_1mainValue【一般廃棄物処理施設】&#10;有形固定資産減価償却率"/>
        <xdr:cNvSpPr txBox="1"/>
      </xdr:nvSpPr>
      <xdr:spPr>
        <a:xfrm>
          <a:off x="15266044" y="647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147518</xdr:rowOff>
    </xdr:from>
    <xdr:ext cx="405111" cy="259045"/>
    <xdr:sp macro="" textlink="">
      <xdr:nvSpPr>
        <xdr:cNvPr id="470" name="n_2mainValue【一般廃棄物処理施設】&#10;有形固定資産減価償却率"/>
        <xdr:cNvSpPr txBox="1"/>
      </xdr:nvSpPr>
      <xdr:spPr>
        <a:xfrm>
          <a:off x="14389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1"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05" name="フローチャート: 判断 504"/>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22787</xdr:rowOff>
    </xdr:from>
    <xdr:to>
      <xdr:col>116</xdr:col>
      <xdr:colOff>114300</xdr:colOff>
      <xdr:row>42</xdr:row>
      <xdr:rowOff>124387</xdr:rowOff>
    </xdr:to>
    <xdr:sp macro="" textlink="">
      <xdr:nvSpPr>
        <xdr:cNvPr id="511" name="楕円 510"/>
        <xdr:cNvSpPr/>
      </xdr:nvSpPr>
      <xdr:spPr>
        <a:xfrm>
          <a:off x="22110700" y="72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99010" cy="259045"/>
    <xdr:sp macro="" textlink="">
      <xdr:nvSpPr>
        <xdr:cNvPr id="512" name="【一般廃棄物処理施設】&#10;一人当たり有形固定資産（償却資産）額該当値テキスト"/>
        <xdr:cNvSpPr txBox="1"/>
      </xdr:nvSpPr>
      <xdr:spPr>
        <a:xfrm>
          <a:off x="22199600" y="71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23033</xdr:rowOff>
    </xdr:from>
    <xdr:to>
      <xdr:col>112</xdr:col>
      <xdr:colOff>38100</xdr:colOff>
      <xdr:row>42</xdr:row>
      <xdr:rowOff>124633</xdr:rowOff>
    </xdr:to>
    <xdr:sp macro="" textlink="">
      <xdr:nvSpPr>
        <xdr:cNvPr id="513" name="楕円 512"/>
        <xdr:cNvSpPr/>
      </xdr:nvSpPr>
      <xdr:spPr>
        <a:xfrm>
          <a:off x="21272500" y="72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73587</xdr:rowOff>
    </xdr:from>
    <xdr:to>
      <xdr:col>116</xdr:col>
      <xdr:colOff>63500</xdr:colOff>
      <xdr:row>42</xdr:row>
      <xdr:rowOff>73833</xdr:rowOff>
    </xdr:to>
    <xdr:cxnSp macro="">
      <xdr:nvCxnSpPr>
        <xdr:cNvPr id="514" name="直線コネクタ 513"/>
        <xdr:cNvCxnSpPr/>
      </xdr:nvCxnSpPr>
      <xdr:spPr>
        <a:xfrm flipV="1">
          <a:off x="21323300" y="7274487"/>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23291</xdr:rowOff>
    </xdr:from>
    <xdr:to>
      <xdr:col>107</xdr:col>
      <xdr:colOff>101600</xdr:colOff>
      <xdr:row>42</xdr:row>
      <xdr:rowOff>124891</xdr:rowOff>
    </xdr:to>
    <xdr:sp macro="" textlink="">
      <xdr:nvSpPr>
        <xdr:cNvPr id="515" name="楕円 514"/>
        <xdr:cNvSpPr/>
      </xdr:nvSpPr>
      <xdr:spPr>
        <a:xfrm>
          <a:off x="20383500" y="722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73833</xdr:rowOff>
    </xdr:from>
    <xdr:to>
      <xdr:col>111</xdr:col>
      <xdr:colOff>177800</xdr:colOff>
      <xdr:row>42</xdr:row>
      <xdr:rowOff>74091</xdr:rowOff>
    </xdr:to>
    <xdr:cxnSp macro="">
      <xdr:nvCxnSpPr>
        <xdr:cNvPr id="516" name="直線コネクタ 515"/>
        <xdr:cNvCxnSpPr/>
      </xdr:nvCxnSpPr>
      <xdr:spPr>
        <a:xfrm flipV="1">
          <a:off x="20434300" y="7274733"/>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18"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19"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115760</xdr:rowOff>
    </xdr:from>
    <xdr:ext cx="599010" cy="259045"/>
    <xdr:sp macro="" textlink="">
      <xdr:nvSpPr>
        <xdr:cNvPr id="520" name="n_1mainValue【一般廃棄物処理施設】&#10;一人当たり有形固定資産（償却資産）額"/>
        <xdr:cNvSpPr txBox="1"/>
      </xdr:nvSpPr>
      <xdr:spPr>
        <a:xfrm>
          <a:off x="21011095" y="731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141418</xdr:rowOff>
    </xdr:from>
    <xdr:ext cx="599010" cy="259045"/>
    <xdr:sp macro="" textlink="">
      <xdr:nvSpPr>
        <xdr:cNvPr id="521" name="n_2mainValue【一般廃棄物処理施設】&#10;一人当たり有形固定資産（償却資産）額"/>
        <xdr:cNvSpPr txBox="1"/>
      </xdr:nvSpPr>
      <xdr:spPr>
        <a:xfrm>
          <a:off x="20134795" y="699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5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56" name="フローチャート: 判断 55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50437</xdr:rowOff>
    </xdr:from>
    <xdr:to>
      <xdr:col>85</xdr:col>
      <xdr:colOff>177800</xdr:colOff>
      <xdr:row>59</xdr:row>
      <xdr:rowOff>152037</xdr:rowOff>
    </xdr:to>
    <xdr:sp macro="" textlink="">
      <xdr:nvSpPr>
        <xdr:cNvPr id="562" name="楕円 561"/>
        <xdr:cNvSpPr/>
      </xdr:nvSpPr>
      <xdr:spPr>
        <a:xfrm>
          <a:off x="162687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73314</xdr:rowOff>
    </xdr:from>
    <xdr:ext cx="405111" cy="259045"/>
    <xdr:sp macro="" textlink="">
      <xdr:nvSpPr>
        <xdr:cNvPr id="563" name="【保健センター・保健所】&#10;有形固定資産減価償却率該当値テキスト"/>
        <xdr:cNvSpPr txBox="1"/>
      </xdr:nvSpPr>
      <xdr:spPr>
        <a:xfrm>
          <a:off x="16357600" y="1001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91259</xdr:rowOff>
    </xdr:from>
    <xdr:to>
      <xdr:col>81</xdr:col>
      <xdr:colOff>101600</xdr:colOff>
      <xdr:row>60</xdr:row>
      <xdr:rowOff>21409</xdr:rowOff>
    </xdr:to>
    <xdr:sp macro="" textlink="">
      <xdr:nvSpPr>
        <xdr:cNvPr id="564" name="楕円 563"/>
        <xdr:cNvSpPr/>
      </xdr:nvSpPr>
      <xdr:spPr>
        <a:xfrm>
          <a:off x="15430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101237</xdr:rowOff>
    </xdr:from>
    <xdr:to>
      <xdr:col>85</xdr:col>
      <xdr:colOff>127000</xdr:colOff>
      <xdr:row>59</xdr:row>
      <xdr:rowOff>142059</xdr:rowOff>
    </xdr:to>
    <xdr:cxnSp macro="">
      <xdr:nvCxnSpPr>
        <xdr:cNvPr id="565" name="直線コネクタ 564"/>
        <xdr:cNvCxnSpPr/>
      </xdr:nvCxnSpPr>
      <xdr:spPr>
        <a:xfrm flipV="1">
          <a:off x="15481300" y="1021678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12881</xdr:rowOff>
    </xdr:from>
    <xdr:to>
      <xdr:col>76</xdr:col>
      <xdr:colOff>165100</xdr:colOff>
      <xdr:row>61</xdr:row>
      <xdr:rowOff>114481</xdr:rowOff>
    </xdr:to>
    <xdr:sp macro="" textlink="">
      <xdr:nvSpPr>
        <xdr:cNvPr id="566" name="楕円 565"/>
        <xdr:cNvSpPr/>
      </xdr:nvSpPr>
      <xdr:spPr>
        <a:xfrm>
          <a:off x="14541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142059</xdr:rowOff>
    </xdr:from>
    <xdr:to>
      <xdr:col>81</xdr:col>
      <xdr:colOff>50800</xdr:colOff>
      <xdr:row>61</xdr:row>
      <xdr:rowOff>63681</xdr:rowOff>
    </xdr:to>
    <xdr:cxnSp macro="">
      <xdr:nvCxnSpPr>
        <xdr:cNvPr id="567" name="直線コネクタ 566"/>
        <xdr:cNvCxnSpPr/>
      </xdr:nvCxnSpPr>
      <xdr:spPr>
        <a:xfrm flipV="1">
          <a:off x="14592300" y="10257609"/>
          <a:ext cx="8890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68"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9"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70"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37936</xdr:rowOff>
    </xdr:from>
    <xdr:ext cx="405111" cy="259045"/>
    <xdr:sp macro="" textlink="">
      <xdr:nvSpPr>
        <xdr:cNvPr id="571" name="n_1main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105608</xdr:rowOff>
    </xdr:from>
    <xdr:ext cx="405111" cy="259045"/>
    <xdr:sp macro="" textlink="">
      <xdr:nvSpPr>
        <xdr:cNvPr id="572" name="n_2mainValue【保健センター・保健所】&#10;有形固定資産減価償却率"/>
        <xdr:cNvSpPr txBox="1"/>
      </xdr:nvSpPr>
      <xdr:spPr>
        <a:xfrm>
          <a:off x="14389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6" name="直線コネクタ 595"/>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8" name="直線コネクタ 59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9"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0" name="直線コネクタ 599"/>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01"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2" name="フローチャート: 判断 601"/>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3" name="フローチャート: 判断 602"/>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4" name="フローチャート: 判断 603"/>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05" name="フローチャート: 判断 604"/>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611" name="楕円 610"/>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121937</xdr:rowOff>
    </xdr:from>
    <xdr:ext cx="469744" cy="259045"/>
    <xdr:sp macro="" textlink="">
      <xdr:nvSpPr>
        <xdr:cNvPr id="612" name="【保健センター・保健所】&#10;一人当たり面積該当値テキスト"/>
        <xdr:cNvSpPr txBox="1"/>
      </xdr:nvSpPr>
      <xdr:spPr>
        <a:xfrm>
          <a:off x="22199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147320</xdr:rowOff>
    </xdr:from>
    <xdr:to>
      <xdr:col>112</xdr:col>
      <xdr:colOff>38100</xdr:colOff>
      <xdr:row>63</xdr:row>
      <xdr:rowOff>77470</xdr:rowOff>
    </xdr:to>
    <xdr:sp macro="" textlink="">
      <xdr:nvSpPr>
        <xdr:cNvPr id="613" name="楕円 612"/>
        <xdr:cNvSpPr/>
      </xdr:nvSpPr>
      <xdr:spPr>
        <a:xfrm>
          <a:off x="21272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26670</xdr:rowOff>
    </xdr:to>
    <xdr:cxnSp macro="">
      <xdr:nvCxnSpPr>
        <xdr:cNvPr id="614" name="直線コネクタ 613"/>
        <xdr:cNvCxnSpPr/>
      </xdr:nvCxnSpPr>
      <xdr:spPr>
        <a:xfrm flipV="1">
          <a:off x="21323300" y="10824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147320</xdr:rowOff>
    </xdr:from>
    <xdr:to>
      <xdr:col>107</xdr:col>
      <xdr:colOff>101600</xdr:colOff>
      <xdr:row>63</xdr:row>
      <xdr:rowOff>77470</xdr:rowOff>
    </xdr:to>
    <xdr:sp macro="" textlink="">
      <xdr:nvSpPr>
        <xdr:cNvPr id="615" name="楕円 614"/>
        <xdr:cNvSpPr/>
      </xdr:nvSpPr>
      <xdr:spPr>
        <a:xfrm>
          <a:off x="20383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26670</xdr:rowOff>
    </xdr:from>
    <xdr:to>
      <xdr:col>111</xdr:col>
      <xdr:colOff>177800</xdr:colOff>
      <xdr:row>63</xdr:row>
      <xdr:rowOff>26670</xdr:rowOff>
    </xdr:to>
    <xdr:cxnSp macro="">
      <xdr:nvCxnSpPr>
        <xdr:cNvPr id="616" name="直線コネクタ 615"/>
        <xdr:cNvCxnSpPr/>
      </xdr:nvCxnSpPr>
      <xdr:spPr>
        <a:xfrm>
          <a:off x="20434300" y="1082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17"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8"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19"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68597</xdr:rowOff>
    </xdr:from>
    <xdr:ext cx="469744" cy="259045"/>
    <xdr:sp macro="" textlink="">
      <xdr:nvSpPr>
        <xdr:cNvPr id="620" name="n_1mainValue【保健センター・保健所】&#10;一人当たり面積"/>
        <xdr:cNvSpPr txBox="1"/>
      </xdr:nvSpPr>
      <xdr:spPr>
        <a:xfrm>
          <a:off x="21075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68597</xdr:rowOff>
    </xdr:from>
    <xdr:ext cx="469744" cy="259045"/>
    <xdr:sp macro="" textlink="">
      <xdr:nvSpPr>
        <xdr:cNvPr id="621" name="n_2mainValue【保健センター・保健所】&#10;一人当たり面積"/>
        <xdr:cNvSpPr txBox="1"/>
      </xdr:nvSpPr>
      <xdr:spPr>
        <a:xfrm>
          <a:off x="20199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47" name="直線コネクタ 646"/>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48"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49" name="直線コネクタ 648"/>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50"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1" name="直線コネクタ 650"/>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52"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3" name="フローチャート: 判断 652"/>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4" name="フローチャート: 判断 653"/>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55" name="フローチャート: 判断 654"/>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56" name="フローチャート: 判断 655"/>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90170</xdr:rowOff>
    </xdr:from>
    <xdr:to>
      <xdr:col>85</xdr:col>
      <xdr:colOff>177800</xdr:colOff>
      <xdr:row>80</xdr:row>
      <xdr:rowOff>20320</xdr:rowOff>
    </xdr:to>
    <xdr:sp macro="" textlink="">
      <xdr:nvSpPr>
        <xdr:cNvPr id="662" name="楕円 661"/>
        <xdr:cNvSpPr/>
      </xdr:nvSpPr>
      <xdr:spPr>
        <a:xfrm>
          <a:off x="16268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113047</xdr:rowOff>
    </xdr:from>
    <xdr:ext cx="405111" cy="259045"/>
    <xdr:sp macro="" textlink="">
      <xdr:nvSpPr>
        <xdr:cNvPr id="663" name="【消防施設】&#10;有形固定資産減価償却率該当値テキスト"/>
        <xdr:cNvSpPr txBox="1"/>
      </xdr:nvSpPr>
      <xdr:spPr>
        <a:xfrm>
          <a:off x="16357600"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91802</xdr:rowOff>
    </xdr:from>
    <xdr:to>
      <xdr:col>81</xdr:col>
      <xdr:colOff>101600</xdr:colOff>
      <xdr:row>80</xdr:row>
      <xdr:rowOff>21952</xdr:rowOff>
    </xdr:to>
    <xdr:sp macro="" textlink="">
      <xdr:nvSpPr>
        <xdr:cNvPr id="664" name="楕円 663"/>
        <xdr:cNvSpPr/>
      </xdr:nvSpPr>
      <xdr:spPr>
        <a:xfrm>
          <a:off x="15430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140970</xdr:rowOff>
    </xdr:from>
    <xdr:to>
      <xdr:col>85</xdr:col>
      <xdr:colOff>127000</xdr:colOff>
      <xdr:row>79</xdr:row>
      <xdr:rowOff>142602</xdr:rowOff>
    </xdr:to>
    <xdr:cxnSp macro="">
      <xdr:nvCxnSpPr>
        <xdr:cNvPr id="665" name="直線コネクタ 664"/>
        <xdr:cNvCxnSpPr/>
      </xdr:nvCxnSpPr>
      <xdr:spPr>
        <a:xfrm flipV="1">
          <a:off x="15481300" y="1368552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126093</xdr:rowOff>
    </xdr:from>
    <xdr:to>
      <xdr:col>76</xdr:col>
      <xdr:colOff>165100</xdr:colOff>
      <xdr:row>82</xdr:row>
      <xdr:rowOff>56243</xdr:rowOff>
    </xdr:to>
    <xdr:sp macro="" textlink="">
      <xdr:nvSpPr>
        <xdr:cNvPr id="666" name="楕円 665"/>
        <xdr:cNvSpPr/>
      </xdr:nvSpPr>
      <xdr:spPr>
        <a:xfrm>
          <a:off x="14541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142602</xdr:rowOff>
    </xdr:from>
    <xdr:to>
      <xdr:col>81</xdr:col>
      <xdr:colOff>50800</xdr:colOff>
      <xdr:row>82</xdr:row>
      <xdr:rowOff>5443</xdr:rowOff>
    </xdr:to>
    <xdr:cxnSp macro="">
      <xdr:nvCxnSpPr>
        <xdr:cNvPr id="667" name="直線コネクタ 666"/>
        <xdr:cNvCxnSpPr/>
      </xdr:nvCxnSpPr>
      <xdr:spPr>
        <a:xfrm flipV="1">
          <a:off x="14592300" y="13687152"/>
          <a:ext cx="8890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68"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69"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70"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38479</xdr:rowOff>
    </xdr:from>
    <xdr:ext cx="405111" cy="259045"/>
    <xdr:sp macro="" textlink="">
      <xdr:nvSpPr>
        <xdr:cNvPr id="671" name="n_1mainValue【消防施設】&#10;有形固定資産減価償却率"/>
        <xdr:cNvSpPr txBox="1"/>
      </xdr:nvSpPr>
      <xdr:spPr>
        <a:xfrm>
          <a:off x="152660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47370</xdr:rowOff>
    </xdr:from>
    <xdr:ext cx="405111" cy="259045"/>
    <xdr:sp macro="" textlink="">
      <xdr:nvSpPr>
        <xdr:cNvPr id="672" name="n_2mainValue【消防施設】&#10;有形固定資産減価償却率"/>
        <xdr:cNvSpPr txBox="1"/>
      </xdr:nvSpPr>
      <xdr:spPr>
        <a:xfrm>
          <a:off x="143897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94" name="直線コネクタ 693"/>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95"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96" name="直線コネクタ 695"/>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97"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98" name="直線コネクタ 697"/>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99"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00" name="フローチャート: 判断 699"/>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01" name="フローチャート: 判断 700"/>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02" name="フローチャート: 判断 701"/>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03" name="フローチャート: 判断 702"/>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121259</xdr:rowOff>
    </xdr:from>
    <xdr:to>
      <xdr:col>116</xdr:col>
      <xdr:colOff>114300</xdr:colOff>
      <xdr:row>84</xdr:row>
      <xdr:rowOff>51409</xdr:rowOff>
    </xdr:to>
    <xdr:sp macro="" textlink="">
      <xdr:nvSpPr>
        <xdr:cNvPr id="709" name="楕円 708"/>
        <xdr:cNvSpPr/>
      </xdr:nvSpPr>
      <xdr:spPr>
        <a:xfrm>
          <a:off x="22110700" y="1435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144136</xdr:rowOff>
    </xdr:from>
    <xdr:ext cx="469744" cy="259045"/>
    <xdr:sp macro="" textlink="">
      <xdr:nvSpPr>
        <xdr:cNvPr id="710" name="【消防施設】&#10;一人当たり面積該当値テキスト"/>
        <xdr:cNvSpPr txBox="1"/>
      </xdr:nvSpPr>
      <xdr:spPr>
        <a:xfrm>
          <a:off x="22199600" y="1420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124918</xdr:rowOff>
    </xdr:from>
    <xdr:to>
      <xdr:col>112</xdr:col>
      <xdr:colOff>38100</xdr:colOff>
      <xdr:row>84</xdr:row>
      <xdr:rowOff>55068</xdr:rowOff>
    </xdr:to>
    <xdr:sp macro="" textlink="">
      <xdr:nvSpPr>
        <xdr:cNvPr id="711" name="楕円 710"/>
        <xdr:cNvSpPr/>
      </xdr:nvSpPr>
      <xdr:spPr>
        <a:xfrm>
          <a:off x="21272500" y="1435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xdr:rowOff>
    </xdr:from>
    <xdr:to>
      <xdr:col>116</xdr:col>
      <xdr:colOff>63500</xdr:colOff>
      <xdr:row>84</xdr:row>
      <xdr:rowOff>4268</xdr:rowOff>
    </xdr:to>
    <xdr:cxnSp macro="">
      <xdr:nvCxnSpPr>
        <xdr:cNvPr id="712" name="直線コネクタ 711"/>
        <xdr:cNvCxnSpPr/>
      </xdr:nvCxnSpPr>
      <xdr:spPr>
        <a:xfrm flipV="1">
          <a:off x="21323300" y="14402409"/>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141376</xdr:rowOff>
    </xdr:from>
    <xdr:to>
      <xdr:col>107</xdr:col>
      <xdr:colOff>101600</xdr:colOff>
      <xdr:row>84</xdr:row>
      <xdr:rowOff>71526</xdr:rowOff>
    </xdr:to>
    <xdr:sp macro="" textlink="">
      <xdr:nvSpPr>
        <xdr:cNvPr id="713" name="楕円 712"/>
        <xdr:cNvSpPr/>
      </xdr:nvSpPr>
      <xdr:spPr>
        <a:xfrm>
          <a:off x="20383500" y="1437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4268</xdr:rowOff>
    </xdr:from>
    <xdr:to>
      <xdr:col>111</xdr:col>
      <xdr:colOff>177800</xdr:colOff>
      <xdr:row>84</xdr:row>
      <xdr:rowOff>20726</xdr:rowOff>
    </xdr:to>
    <xdr:cxnSp macro="">
      <xdr:nvCxnSpPr>
        <xdr:cNvPr id="714" name="直線コネクタ 713"/>
        <xdr:cNvCxnSpPr/>
      </xdr:nvCxnSpPr>
      <xdr:spPr>
        <a:xfrm flipV="1">
          <a:off x="20434300" y="14406068"/>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15"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16"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17"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71595</xdr:rowOff>
    </xdr:from>
    <xdr:ext cx="469744" cy="259045"/>
    <xdr:sp macro="" textlink="">
      <xdr:nvSpPr>
        <xdr:cNvPr id="718" name="n_1mainValue【消防施設】&#10;一人当たり面積"/>
        <xdr:cNvSpPr txBox="1"/>
      </xdr:nvSpPr>
      <xdr:spPr>
        <a:xfrm>
          <a:off x="21075727" y="1413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88053</xdr:rowOff>
    </xdr:from>
    <xdr:ext cx="469744" cy="259045"/>
    <xdr:sp macro="" textlink="">
      <xdr:nvSpPr>
        <xdr:cNvPr id="719" name="n_2mainValue【消防施設】&#10;一人当たり面積"/>
        <xdr:cNvSpPr txBox="1"/>
      </xdr:nvSpPr>
      <xdr:spPr>
        <a:xfrm>
          <a:off x="20199427" y="141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43" name="直線コネクタ 74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4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4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7" name="直線コネクタ 74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48"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9" name="フローチャート: 判断 74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50" name="フローチャート: 判断 74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51" name="フローチャート: 判断 750"/>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52" name="フローチャート: 判断 751"/>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110489</xdr:rowOff>
    </xdr:from>
    <xdr:to>
      <xdr:col>85</xdr:col>
      <xdr:colOff>177800</xdr:colOff>
      <xdr:row>105</xdr:row>
      <xdr:rowOff>40639</xdr:rowOff>
    </xdr:to>
    <xdr:sp macro="" textlink="">
      <xdr:nvSpPr>
        <xdr:cNvPr id="758" name="楕円 757"/>
        <xdr:cNvSpPr/>
      </xdr:nvSpPr>
      <xdr:spPr>
        <a:xfrm>
          <a:off x="16268700" y="179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88916</xdr:rowOff>
    </xdr:from>
    <xdr:ext cx="405111" cy="259045"/>
    <xdr:sp macro="" textlink="">
      <xdr:nvSpPr>
        <xdr:cNvPr id="759" name="【庁舎】&#10;有形固定資産減価償却率該当値テキスト"/>
        <xdr:cNvSpPr txBox="1"/>
      </xdr:nvSpPr>
      <xdr:spPr>
        <a:xfrm>
          <a:off x="16357600" y="17919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120650</xdr:rowOff>
    </xdr:from>
    <xdr:to>
      <xdr:col>81</xdr:col>
      <xdr:colOff>101600</xdr:colOff>
      <xdr:row>105</xdr:row>
      <xdr:rowOff>50800</xdr:rowOff>
    </xdr:to>
    <xdr:sp macro="" textlink="">
      <xdr:nvSpPr>
        <xdr:cNvPr id="760" name="楕円 759"/>
        <xdr:cNvSpPr/>
      </xdr:nvSpPr>
      <xdr:spPr>
        <a:xfrm>
          <a:off x="15430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161289</xdr:rowOff>
    </xdr:from>
    <xdr:to>
      <xdr:col>85</xdr:col>
      <xdr:colOff>127000</xdr:colOff>
      <xdr:row>105</xdr:row>
      <xdr:rowOff>0</xdr:rowOff>
    </xdr:to>
    <xdr:cxnSp macro="">
      <xdr:nvCxnSpPr>
        <xdr:cNvPr id="761" name="直線コネクタ 760"/>
        <xdr:cNvCxnSpPr/>
      </xdr:nvCxnSpPr>
      <xdr:spPr>
        <a:xfrm flipV="1">
          <a:off x="15481300" y="17992089"/>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163830</xdr:rowOff>
    </xdr:from>
    <xdr:to>
      <xdr:col>76</xdr:col>
      <xdr:colOff>165100</xdr:colOff>
      <xdr:row>105</xdr:row>
      <xdr:rowOff>93980</xdr:rowOff>
    </xdr:to>
    <xdr:sp macro="" textlink="">
      <xdr:nvSpPr>
        <xdr:cNvPr id="762" name="楕円 761"/>
        <xdr:cNvSpPr/>
      </xdr:nvSpPr>
      <xdr:spPr>
        <a:xfrm>
          <a:off x="14541500" y="179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0</xdr:rowOff>
    </xdr:from>
    <xdr:to>
      <xdr:col>81</xdr:col>
      <xdr:colOff>50800</xdr:colOff>
      <xdr:row>105</xdr:row>
      <xdr:rowOff>43180</xdr:rowOff>
    </xdr:to>
    <xdr:cxnSp macro="">
      <xdr:nvCxnSpPr>
        <xdr:cNvPr id="763" name="直線コネクタ 762"/>
        <xdr:cNvCxnSpPr/>
      </xdr:nvCxnSpPr>
      <xdr:spPr>
        <a:xfrm flipV="1">
          <a:off x="14592300" y="1800225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64"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65"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66"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41927</xdr:rowOff>
    </xdr:from>
    <xdr:ext cx="405111" cy="259045"/>
    <xdr:sp macro="" textlink="">
      <xdr:nvSpPr>
        <xdr:cNvPr id="767" name="n_1mainValue【庁舎】&#10;有形固定資産減価償却率"/>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85107</xdr:rowOff>
    </xdr:from>
    <xdr:ext cx="405111" cy="259045"/>
    <xdr:sp macro="" textlink="">
      <xdr:nvSpPr>
        <xdr:cNvPr id="768" name="n_2mainValue【庁舎】&#10;有形固定資産減価償却率"/>
        <xdr:cNvSpPr txBox="1"/>
      </xdr:nvSpPr>
      <xdr:spPr>
        <a:xfrm>
          <a:off x="14389744" y="180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94" name="直線コネクタ 793"/>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95"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96" name="直線コネクタ 795"/>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9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98" name="直線コネクタ 79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99"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00" name="フローチャート: 判断 799"/>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01" name="フローチャート: 判断 800"/>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2" name="フローチャート: 判断 801"/>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03" name="フローチャート: 判断 802"/>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43362</xdr:rowOff>
    </xdr:from>
    <xdr:to>
      <xdr:col>116</xdr:col>
      <xdr:colOff>114300</xdr:colOff>
      <xdr:row>99</xdr:row>
      <xdr:rowOff>144962</xdr:rowOff>
    </xdr:to>
    <xdr:sp macro="" textlink="">
      <xdr:nvSpPr>
        <xdr:cNvPr id="809" name="楕円 808"/>
        <xdr:cNvSpPr/>
      </xdr:nvSpPr>
      <xdr:spPr>
        <a:xfrm>
          <a:off x="22110700" y="1701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167839</xdr:rowOff>
    </xdr:from>
    <xdr:ext cx="469744" cy="259045"/>
    <xdr:sp macro="" textlink="">
      <xdr:nvSpPr>
        <xdr:cNvPr id="810" name="【庁舎】&#10;一人当たり面積該当値テキスト"/>
        <xdr:cNvSpPr txBox="1"/>
      </xdr:nvSpPr>
      <xdr:spPr>
        <a:xfrm>
          <a:off x="22199600" y="1696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64588</xdr:rowOff>
    </xdr:from>
    <xdr:to>
      <xdr:col>112</xdr:col>
      <xdr:colOff>38100</xdr:colOff>
      <xdr:row>99</xdr:row>
      <xdr:rowOff>166188</xdr:rowOff>
    </xdr:to>
    <xdr:sp macro="" textlink="">
      <xdr:nvSpPr>
        <xdr:cNvPr id="811" name="楕円 810"/>
        <xdr:cNvSpPr/>
      </xdr:nvSpPr>
      <xdr:spPr>
        <a:xfrm>
          <a:off x="21272500" y="170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94162</xdr:rowOff>
    </xdr:from>
    <xdr:to>
      <xdr:col>116</xdr:col>
      <xdr:colOff>63500</xdr:colOff>
      <xdr:row>99</xdr:row>
      <xdr:rowOff>115388</xdr:rowOff>
    </xdr:to>
    <xdr:cxnSp macro="">
      <xdr:nvCxnSpPr>
        <xdr:cNvPr id="812" name="直線コネクタ 811"/>
        <xdr:cNvCxnSpPr/>
      </xdr:nvCxnSpPr>
      <xdr:spPr>
        <a:xfrm flipV="1">
          <a:off x="21323300" y="17067712"/>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87449</xdr:rowOff>
    </xdr:from>
    <xdr:to>
      <xdr:col>107</xdr:col>
      <xdr:colOff>101600</xdr:colOff>
      <xdr:row>100</xdr:row>
      <xdr:rowOff>17599</xdr:rowOff>
    </xdr:to>
    <xdr:sp macro="" textlink="">
      <xdr:nvSpPr>
        <xdr:cNvPr id="813" name="楕円 812"/>
        <xdr:cNvSpPr/>
      </xdr:nvSpPr>
      <xdr:spPr>
        <a:xfrm>
          <a:off x="20383500" y="170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115388</xdr:rowOff>
    </xdr:from>
    <xdr:to>
      <xdr:col>111</xdr:col>
      <xdr:colOff>177800</xdr:colOff>
      <xdr:row>99</xdr:row>
      <xdr:rowOff>138249</xdr:rowOff>
    </xdr:to>
    <xdr:cxnSp macro="">
      <xdr:nvCxnSpPr>
        <xdr:cNvPr id="814" name="直線コネクタ 813"/>
        <xdr:cNvCxnSpPr/>
      </xdr:nvCxnSpPr>
      <xdr:spPr>
        <a:xfrm flipV="1">
          <a:off x="20434300" y="170889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15"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16"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17"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11265</xdr:rowOff>
    </xdr:from>
    <xdr:ext cx="469744" cy="259045"/>
    <xdr:sp macro="" textlink="">
      <xdr:nvSpPr>
        <xdr:cNvPr id="818" name="n_1mainValue【庁舎】&#10;一人当たり面積"/>
        <xdr:cNvSpPr txBox="1"/>
      </xdr:nvSpPr>
      <xdr:spPr>
        <a:xfrm>
          <a:off x="21075727" y="1681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34126</xdr:rowOff>
    </xdr:from>
    <xdr:ext cx="469744" cy="259045"/>
    <xdr:sp macro="" textlink="">
      <xdr:nvSpPr>
        <xdr:cNvPr id="819" name="n_2mainValue【庁舎】&#10;一人当たり面積"/>
        <xdr:cNvSpPr txBox="1"/>
      </xdr:nvSpPr>
      <xdr:spPr>
        <a:xfrm>
          <a:off x="20199427" y="1683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有形固定資産減価償却率が類似団体内平均値よりも</a:t>
          </a:r>
          <a:r>
            <a:rPr kumimoji="1" lang="ja-JP" altLang="en-US" sz="1100">
              <a:solidFill>
                <a:schemeClr val="dk1"/>
              </a:solidFill>
              <a:effectLst/>
              <a:latin typeface="+mn-lt"/>
              <a:ea typeface="+mn-ea"/>
              <a:cs typeface="+mn-cs"/>
            </a:rPr>
            <a:t>大きく上回って</a:t>
          </a:r>
          <a:r>
            <a:rPr kumimoji="1" lang="ja-JP" altLang="ja-JP" sz="1100">
              <a:solidFill>
                <a:schemeClr val="dk1"/>
              </a:solidFill>
              <a:effectLst/>
              <a:latin typeface="+mn-lt"/>
              <a:ea typeface="+mn-ea"/>
              <a:cs typeface="+mn-cs"/>
            </a:rPr>
            <a:t>いる施設</a:t>
          </a:r>
          <a:r>
            <a:rPr kumimoji="1" lang="ja-JP" altLang="en-US" sz="1100">
              <a:solidFill>
                <a:schemeClr val="dk1"/>
              </a:solidFill>
              <a:effectLst/>
              <a:latin typeface="+mn-lt"/>
              <a:ea typeface="+mn-ea"/>
              <a:cs typeface="+mn-cs"/>
            </a:rPr>
            <a:t>分類</a:t>
          </a:r>
          <a:r>
            <a:rPr kumimoji="1" lang="ja-JP" altLang="ja-JP" sz="1100">
              <a:solidFill>
                <a:schemeClr val="dk1"/>
              </a:solidFill>
              <a:effectLst/>
              <a:latin typeface="+mn-lt"/>
              <a:ea typeface="+mn-ea"/>
              <a:cs typeface="+mn-cs"/>
            </a:rPr>
            <a:t>は、消防施設である。</a:t>
          </a:r>
          <a:endParaRPr lang="ja-JP" altLang="ja-JP" sz="1100">
            <a:effectLst/>
          </a:endParaRPr>
        </a:p>
        <a:p>
          <a:r>
            <a:rPr kumimoji="1" lang="ja-JP" altLang="ja-JP" sz="1100">
              <a:solidFill>
                <a:schemeClr val="dk1"/>
              </a:solidFill>
              <a:effectLst/>
              <a:latin typeface="+mn-lt"/>
              <a:ea typeface="+mn-ea"/>
              <a:cs typeface="+mn-cs"/>
            </a:rPr>
            <a:t>　消防施設については多くの消防分団庫</a:t>
          </a:r>
          <a:r>
            <a:rPr kumimoji="1" lang="ja-JP" altLang="en-US" sz="1100">
              <a:solidFill>
                <a:schemeClr val="dk1"/>
              </a:solidFill>
              <a:effectLst/>
              <a:latin typeface="+mn-lt"/>
              <a:ea typeface="+mn-ea"/>
              <a:cs typeface="+mn-cs"/>
            </a:rPr>
            <a:t>や車両等</a:t>
          </a:r>
          <a:r>
            <a:rPr kumimoji="1" lang="ja-JP" altLang="ja-JP" sz="1100">
              <a:solidFill>
                <a:schemeClr val="dk1"/>
              </a:solidFill>
              <a:effectLst/>
              <a:latin typeface="+mn-lt"/>
              <a:ea typeface="+mn-ea"/>
              <a:cs typeface="+mn-cs"/>
            </a:rPr>
            <a:t>が耐用年数を経過しつつ</a:t>
          </a:r>
          <a:r>
            <a:rPr kumimoji="1" lang="ja-JP" altLang="en-US" sz="1100">
              <a:solidFill>
                <a:schemeClr val="dk1"/>
              </a:solidFill>
              <a:effectLst/>
              <a:latin typeface="+mn-lt"/>
              <a:ea typeface="+mn-ea"/>
              <a:cs typeface="+mn-cs"/>
            </a:rPr>
            <a:t>あるため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優先度の高い施設から計画的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更新を実施する。</a:t>
          </a:r>
          <a:endParaRPr lang="ja-JP" altLang="ja-JP" sz="1100">
            <a:effectLst/>
          </a:endParaRPr>
        </a:p>
        <a:p>
          <a:r>
            <a:rPr kumimoji="1" lang="ja-JP" altLang="ja-JP" sz="1100">
              <a:solidFill>
                <a:schemeClr val="dk1"/>
              </a:solidFill>
              <a:effectLst/>
              <a:latin typeface="+mn-lt"/>
              <a:ea typeface="+mn-ea"/>
              <a:cs typeface="+mn-cs"/>
            </a:rPr>
            <a:t>　また、それぞれの施設の状況や規模を総合的に検討し、市民サービスと財政状況のバランスがとれるよう、施設の更新や改修を適切に実施する。</a:t>
          </a:r>
          <a:endParaRPr lang="ja-JP" altLang="ja-JP" sz="11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22096_&#23550;&#3934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13.6</v>
          </cell>
          <cell r="CN51">
            <v>17.600000000000001</v>
          </cell>
          <cell r="CV51">
            <v>17.899999999999999</v>
          </cell>
        </row>
        <row r="53">
          <cell r="CF53">
            <v>47.3</v>
          </cell>
          <cell r="CN53">
            <v>52.7</v>
          </cell>
          <cell r="CV53">
            <v>55.2</v>
          </cell>
        </row>
        <row r="55">
          <cell r="AN55" t="str">
            <v>類似団体内平均値</v>
          </cell>
          <cell r="CF55">
            <v>54.6</v>
          </cell>
          <cell r="CN55">
            <v>53.2</v>
          </cell>
          <cell r="CV55">
            <v>47.9</v>
          </cell>
        </row>
        <row r="57">
          <cell r="CF57">
            <v>58.3</v>
          </cell>
          <cell r="CN57">
            <v>59.6</v>
          </cell>
          <cell r="CV57">
            <v>60.5</v>
          </cell>
        </row>
        <row r="72">
          <cell r="BP72" t="str">
            <v>H26</v>
          </cell>
          <cell r="BX72" t="str">
            <v>H27</v>
          </cell>
          <cell r="CF72" t="str">
            <v>H28</v>
          </cell>
          <cell r="CN72" t="str">
            <v>H29</v>
          </cell>
          <cell r="CV72" t="str">
            <v>H30</v>
          </cell>
        </row>
        <row r="73">
          <cell r="AN73" t="str">
            <v>当該団体値</v>
          </cell>
          <cell r="BP73">
            <v>22.4</v>
          </cell>
          <cell r="BX73">
            <v>14.1</v>
          </cell>
          <cell r="CF73">
            <v>13.6</v>
          </cell>
          <cell r="CN73">
            <v>17.600000000000001</v>
          </cell>
          <cell r="CV73">
            <v>17.899999999999999</v>
          </cell>
        </row>
        <row r="75">
          <cell r="BP75">
            <v>10.4</v>
          </cell>
          <cell r="BX75">
            <v>9.8000000000000007</v>
          </cell>
          <cell r="CF75">
            <v>9.1</v>
          </cell>
          <cell r="CN75">
            <v>7.8</v>
          </cell>
          <cell r="CV75">
            <v>6.6</v>
          </cell>
        </row>
        <row r="77">
          <cell r="AN77" t="str">
            <v>類似団体内平均値</v>
          </cell>
          <cell r="BP77">
            <v>60.8</v>
          </cell>
          <cell r="BX77">
            <v>58.5</v>
          </cell>
          <cell r="CF77">
            <v>54.6</v>
          </cell>
          <cell r="CN77">
            <v>53.2</v>
          </cell>
          <cell r="CV77">
            <v>47.9</v>
          </cell>
        </row>
        <row r="79">
          <cell r="BP79">
            <v>11.1</v>
          </cell>
          <cell r="BX79">
            <v>10.7</v>
          </cell>
          <cell r="CF79">
            <v>10</v>
          </cell>
          <cell r="CN79">
            <v>9.8000000000000007</v>
          </cell>
          <cell r="CV79">
            <v>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W3" sqref="W3:AB5"/>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4"/>
      <c r="DK3" s="184"/>
      <c r="DL3" s="184"/>
      <c r="DM3" s="184"/>
      <c r="DN3" s="184"/>
      <c r="DO3" s="184"/>
    </row>
    <row r="4" spans="1:119" ht="18.75" customHeight="1" x14ac:dyDescent="0.15">
      <c r="A4" s="185"/>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32497322</v>
      </c>
      <c r="BO4" s="423"/>
      <c r="BP4" s="423"/>
      <c r="BQ4" s="423"/>
      <c r="BR4" s="423"/>
      <c r="BS4" s="423"/>
      <c r="BT4" s="423"/>
      <c r="BU4" s="424"/>
      <c r="BV4" s="422">
        <v>32895394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4.0999999999999996</v>
      </c>
      <c r="CU4" s="604"/>
      <c r="CV4" s="604"/>
      <c r="CW4" s="604"/>
      <c r="CX4" s="604"/>
      <c r="CY4" s="604"/>
      <c r="CZ4" s="604"/>
      <c r="DA4" s="605"/>
      <c r="DB4" s="603">
        <v>2.7</v>
      </c>
      <c r="DC4" s="604"/>
      <c r="DD4" s="604"/>
      <c r="DE4" s="604"/>
      <c r="DF4" s="604"/>
      <c r="DG4" s="604"/>
      <c r="DH4" s="604"/>
      <c r="DI4" s="605"/>
      <c r="DJ4" s="184"/>
      <c r="DK4" s="184"/>
      <c r="DL4" s="184"/>
      <c r="DM4" s="184"/>
      <c r="DN4" s="184"/>
      <c r="DO4" s="184"/>
    </row>
    <row r="5" spans="1:119" ht="18.75" customHeight="1" x14ac:dyDescent="0.15">
      <c r="A5" s="185"/>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31208277</v>
      </c>
      <c r="BO5" s="428"/>
      <c r="BP5" s="428"/>
      <c r="BQ5" s="428"/>
      <c r="BR5" s="428"/>
      <c r="BS5" s="428"/>
      <c r="BT5" s="428"/>
      <c r="BU5" s="429"/>
      <c r="BV5" s="427">
        <v>32013420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86.8</v>
      </c>
      <c r="CU5" s="398"/>
      <c r="CV5" s="398"/>
      <c r="CW5" s="398"/>
      <c r="CX5" s="398"/>
      <c r="CY5" s="398"/>
      <c r="CZ5" s="398"/>
      <c r="DA5" s="399"/>
      <c r="DB5" s="397">
        <v>85.5</v>
      </c>
      <c r="DC5" s="398"/>
      <c r="DD5" s="398"/>
      <c r="DE5" s="398"/>
      <c r="DF5" s="398"/>
      <c r="DG5" s="398"/>
      <c r="DH5" s="398"/>
      <c r="DI5" s="399"/>
      <c r="DJ5" s="184"/>
      <c r="DK5" s="184"/>
      <c r="DL5" s="184"/>
      <c r="DM5" s="184"/>
      <c r="DN5" s="184"/>
      <c r="DO5" s="184"/>
    </row>
    <row r="6" spans="1:119" ht="18.75" customHeight="1" x14ac:dyDescent="0.15">
      <c r="A6" s="185"/>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1289045</v>
      </c>
      <c r="BO6" s="428"/>
      <c r="BP6" s="428"/>
      <c r="BQ6" s="428"/>
      <c r="BR6" s="428"/>
      <c r="BS6" s="428"/>
      <c r="BT6" s="428"/>
      <c r="BU6" s="429"/>
      <c r="BV6" s="427">
        <v>881974</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90.1</v>
      </c>
      <c r="CU6" s="578"/>
      <c r="CV6" s="578"/>
      <c r="CW6" s="578"/>
      <c r="CX6" s="578"/>
      <c r="CY6" s="578"/>
      <c r="CZ6" s="578"/>
      <c r="DA6" s="579"/>
      <c r="DB6" s="577">
        <v>88.8</v>
      </c>
      <c r="DC6" s="578"/>
      <c r="DD6" s="578"/>
      <c r="DE6" s="578"/>
      <c r="DF6" s="578"/>
      <c r="DG6" s="578"/>
      <c r="DH6" s="578"/>
      <c r="DI6" s="579"/>
      <c r="DJ6" s="184"/>
      <c r="DK6" s="184"/>
      <c r="DL6" s="184"/>
      <c r="DM6" s="184"/>
      <c r="DN6" s="184"/>
      <c r="DO6" s="184"/>
    </row>
    <row r="7" spans="1:119" ht="18.75" customHeight="1" x14ac:dyDescent="0.15">
      <c r="A7" s="185"/>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593570</v>
      </c>
      <c r="BO7" s="428"/>
      <c r="BP7" s="428"/>
      <c r="BQ7" s="428"/>
      <c r="BR7" s="428"/>
      <c r="BS7" s="428"/>
      <c r="BT7" s="428"/>
      <c r="BU7" s="429"/>
      <c r="BV7" s="427">
        <v>412299</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17034385</v>
      </c>
      <c r="CU7" s="428"/>
      <c r="CV7" s="428"/>
      <c r="CW7" s="428"/>
      <c r="CX7" s="428"/>
      <c r="CY7" s="428"/>
      <c r="CZ7" s="428"/>
      <c r="DA7" s="429"/>
      <c r="DB7" s="427">
        <v>17536489</v>
      </c>
      <c r="DC7" s="428"/>
      <c r="DD7" s="428"/>
      <c r="DE7" s="428"/>
      <c r="DF7" s="428"/>
      <c r="DG7" s="428"/>
      <c r="DH7" s="428"/>
      <c r="DI7" s="429"/>
      <c r="DJ7" s="184"/>
      <c r="DK7" s="184"/>
      <c r="DL7" s="184"/>
      <c r="DM7" s="184"/>
      <c r="DN7" s="184"/>
      <c r="DO7" s="184"/>
    </row>
    <row r="8" spans="1:119" ht="18.75" customHeight="1" thickBot="1" x14ac:dyDescent="0.2">
      <c r="A8" s="185"/>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695475</v>
      </c>
      <c r="BO8" s="428"/>
      <c r="BP8" s="428"/>
      <c r="BQ8" s="428"/>
      <c r="BR8" s="428"/>
      <c r="BS8" s="428"/>
      <c r="BT8" s="428"/>
      <c r="BU8" s="429"/>
      <c r="BV8" s="427">
        <v>469675</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0.19</v>
      </c>
      <c r="CU8" s="541"/>
      <c r="CV8" s="541"/>
      <c r="CW8" s="541"/>
      <c r="CX8" s="541"/>
      <c r="CY8" s="541"/>
      <c r="CZ8" s="541"/>
      <c r="DA8" s="542"/>
      <c r="DB8" s="540">
        <v>0.19</v>
      </c>
      <c r="DC8" s="541"/>
      <c r="DD8" s="541"/>
      <c r="DE8" s="541"/>
      <c r="DF8" s="541"/>
      <c r="DG8" s="541"/>
      <c r="DH8" s="541"/>
      <c r="DI8" s="542"/>
      <c r="DJ8" s="184"/>
      <c r="DK8" s="184"/>
      <c r="DL8" s="184"/>
      <c r="DM8" s="184"/>
      <c r="DN8" s="184"/>
      <c r="DO8" s="184"/>
    </row>
    <row r="9" spans="1:119" ht="18.75" customHeight="1" thickBot="1" x14ac:dyDescent="0.2">
      <c r="A9" s="185"/>
      <c r="B9" s="566" t="s">
        <v>112</v>
      </c>
      <c r="C9" s="567"/>
      <c r="D9" s="567"/>
      <c r="E9" s="567"/>
      <c r="F9" s="567"/>
      <c r="G9" s="567"/>
      <c r="H9" s="567"/>
      <c r="I9" s="567"/>
      <c r="J9" s="567"/>
      <c r="K9" s="490"/>
      <c r="L9" s="568" t="s">
        <v>113</v>
      </c>
      <c r="M9" s="569"/>
      <c r="N9" s="569"/>
      <c r="O9" s="569"/>
      <c r="P9" s="569"/>
      <c r="Q9" s="570"/>
      <c r="R9" s="571">
        <v>31457</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109</v>
      </c>
      <c r="AV9" s="485"/>
      <c r="AW9" s="485"/>
      <c r="AX9" s="485"/>
      <c r="AY9" s="407" t="s">
        <v>116</v>
      </c>
      <c r="AZ9" s="408"/>
      <c r="BA9" s="408"/>
      <c r="BB9" s="408"/>
      <c r="BC9" s="408"/>
      <c r="BD9" s="408"/>
      <c r="BE9" s="408"/>
      <c r="BF9" s="408"/>
      <c r="BG9" s="408"/>
      <c r="BH9" s="408"/>
      <c r="BI9" s="408"/>
      <c r="BJ9" s="408"/>
      <c r="BK9" s="408"/>
      <c r="BL9" s="408"/>
      <c r="BM9" s="409"/>
      <c r="BN9" s="427">
        <v>225800</v>
      </c>
      <c r="BO9" s="428"/>
      <c r="BP9" s="428"/>
      <c r="BQ9" s="428"/>
      <c r="BR9" s="428"/>
      <c r="BS9" s="428"/>
      <c r="BT9" s="428"/>
      <c r="BU9" s="429"/>
      <c r="BV9" s="427">
        <v>204950</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22.1</v>
      </c>
      <c r="CU9" s="398"/>
      <c r="CV9" s="398"/>
      <c r="CW9" s="398"/>
      <c r="CX9" s="398"/>
      <c r="CY9" s="398"/>
      <c r="CZ9" s="398"/>
      <c r="DA9" s="399"/>
      <c r="DB9" s="397">
        <v>22</v>
      </c>
      <c r="DC9" s="398"/>
      <c r="DD9" s="398"/>
      <c r="DE9" s="398"/>
      <c r="DF9" s="398"/>
      <c r="DG9" s="398"/>
      <c r="DH9" s="398"/>
      <c r="DI9" s="399"/>
      <c r="DJ9" s="184"/>
      <c r="DK9" s="184"/>
      <c r="DL9" s="184"/>
      <c r="DM9" s="184"/>
      <c r="DN9" s="184"/>
      <c r="DO9" s="184"/>
    </row>
    <row r="10" spans="1:119" ht="18.75" customHeight="1" thickBot="1" x14ac:dyDescent="0.2">
      <c r="A10" s="185"/>
      <c r="B10" s="566"/>
      <c r="C10" s="567"/>
      <c r="D10" s="567"/>
      <c r="E10" s="567"/>
      <c r="F10" s="567"/>
      <c r="G10" s="567"/>
      <c r="H10" s="567"/>
      <c r="I10" s="567"/>
      <c r="J10" s="567"/>
      <c r="K10" s="490"/>
      <c r="L10" s="400" t="s">
        <v>118</v>
      </c>
      <c r="M10" s="401"/>
      <c r="N10" s="401"/>
      <c r="O10" s="401"/>
      <c r="P10" s="401"/>
      <c r="Q10" s="402"/>
      <c r="R10" s="403">
        <v>34407</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800</v>
      </c>
      <c r="BO10" s="428"/>
      <c r="BP10" s="428"/>
      <c r="BQ10" s="428"/>
      <c r="BR10" s="428"/>
      <c r="BS10" s="428"/>
      <c r="BT10" s="428"/>
      <c r="BU10" s="429"/>
      <c r="BV10" s="427">
        <v>900</v>
      </c>
      <c r="BW10" s="428"/>
      <c r="BX10" s="428"/>
      <c r="BY10" s="428"/>
      <c r="BZ10" s="428"/>
      <c r="CA10" s="428"/>
      <c r="CB10" s="428"/>
      <c r="CC10" s="429"/>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109</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4"/>
      <c r="DK11" s="184"/>
      <c r="DL11" s="184"/>
      <c r="DM11" s="184"/>
      <c r="DN11" s="184"/>
      <c r="DO11" s="184"/>
    </row>
    <row r="12" spans="1:119" ht="18.75" customHeight="1" x14ac:dyDescent="0.15">
      <c r="A12" s="185"/>
      <c r="B12" s="543" t="s">
        <v>129</v>
      </c>
      <c r="C12" s="544"/>
      <c r="D12" s="544"/>
      <c r="E12" s="544"/>
      <c r="F12" s="544"/>
      <c r="G12" s="544"/>
      <c r="H12" s="544"/>
      <c r="I12" s="544"/>
      <c r="J12" s="544"/>
      <c r="K12" s="545"/>
      <c r="L12" s="552" t="s">
        <v>130</v>
      </c>
      <c r="M12" s="553"/>
      <c r="N12" s="553"/>
      <c r="O12" s="553"/>
      <c r="P12" s="553"/>
      <c r="Q12" s="554"/>
      <c r="R12" s="555">
        <v>31005</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94</v>
      </c>
      <c r="AV12" s="485"/>
      <c r="AW12" s="485"/>
      <c r="AX12" s="485"/>
      <c r="AY12" s="407" t="s">
        <v>134</v>
      </c>
      <c r="AZ12" s="408"/>
      <c r="BA12" s="408"/>
      <c r="BB12" s="408"/>
      <c r="BC12" s="408"/>
      <c r="BD12" s="408"/>
      <c r="BE12" s="408"/>
      <c r="BF12" s="408"/>
      <c r="BG12" s="408"/>
      <c r="BH12" s="408"/>
      <c r="BI12" s="408"/>
      <c r="BJ12" s="408"/>
      <c r="BK12" s="408"/>
      <c r="BL12" s="408"/>
      <c r="BM12" s="409"/>
      <c r="BN12" s="427">
        <v>300000</v>
      </c>
      <c r="BO12" s="428"/>
      <c r="BP12" s="428"/>
      <c r="BQ12" s="428"/>
      <c r="BR12" s="428"/>
      <c r="BS12" s="428"/>
      <c r="BT12" s="428"/>
      <c r="BU12" s="429"/>
      <c r="BV12" s="427">
        <v>700000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136</v>
      </c>
      <c r="DC12" s="541"/>
      <c r="DD12" s="541"/>
      <c r="DE12" s="541"/>
      <c r="DF12" s="541"/>
      <c r="DG12" s="541"/>
      <c r="DH12" s="541"/>
      <c r="DI12" s="542"/>
      <c r="DJ12" s="184"/>
      <c r="DK12" s="184"/>
      <c r="DL12" s="184"/>
      <c r="DM12" s="184"/>
      <c r="DN12" s="184"/>
      <c r="DO12" s="184"/>
    </row>
    <row r="13" spans="1:119" ht="18.75" customHeight="1" x14ac:dyDescent="0.15">
      <c r="A13" s="185"/>
      <c r="B13" s="546"/>
      <c r="C13" s="547"/>
      <c r="D13" s="547"/>
      <c r="E13" s="547"/>
      <c r="F13" s="547"/>
      <c r="G13" s="547"/>
      <c r="H13" s="547"/>
      <c r="I13" s="547"/>
      <c r="J13" s="547"/>
      <c r="K13" s="548"/>
      <c r="L13" s="195"/>
      <c r="M13" s="527" t="s">
        <v>137</v>
      </c>
      <c r="N13" s="528"/>
      <c r="O13" s="528"/>
      <c r="P13" s="528"/>
      <c r="Q13" s="529"/>
      <c r="R13" s="530">
        <v>30770</v>
      </c>
      <c r="S13" s="531"/>
      <c r="T13" s="531"/>
      <c r="U13" s="531"/>
      <c r="V13" s="532"/>
      <c r="W13" s="518" t="s">
        <v>138</v>
      </c>
      <c r="X13" s="440"/>
      <c r="Y13" s="440"/>
      <c r="Z13" s="440"/>
      <c r="AA13" s="440"/>
      <c r="AB13" s="441"/>
      <c r="AC13" s="403">
        <v>2944</v>
      </c>
      <c r="AD13" s="404"/>
      <c r="AE13" s="404"/>
      <c r="AF13" s="404"/>
      <c r="AG13" s="405"/>
      <c r="AH13" s="403">
        <v>3357</v>
      </c>
      <c r="AI13" s="404"/>
      <c r="AJ13" s="404"/>
      <c r="AK13" s="404"/>
      <c r="AL13" s="406"/>
      <c r="AM13" s="496" t="s">
        <v>139</v>
      </c>
      <c r="AN13" s="401"/>
      <c r="AO13" s="401"/>
      <c r="AP13" s="401"/>
      <c r="AQ13" s="401"/>
      <c r="AR13" s="401"/>
      <c r="AS13" s="401"/>
      <c r="AT13" s="402"/>
      <c r="AU13" s="484" t="s">
        <v>120</v>
      </c>
      <c r="AV13" s="485"/>
      <c r="AW13" s="485"/>
      <c r="AX13" s="485"/>
      <c r="AY13" s="407" t="s">
        <v>140</v>
      </c>
      <c r="AZ13" s="408"/>
      <c r="BA13" s="408"/>
      <c r="BB13" s="408"/>
      <c r="BC13" s="408"/>
      <c r="BD13" s="408"/>
      <c r="BE13" s="408"/>
      <c r="BF13" s="408"/>
      <c r="BG13" s="408"/>
      <c r="BH13" s="408"/>
      <c r="BI13" s="408"/>
      <c r="BJ13" s="408"/>
      <c r="BK13" s="408"/>
      <c r="BL13" s="408"/>
      <c r="BM13" s="409"/>
      <c r="BN13" s="427">
        <v>-73400</v>
      </c>
      <c r="BO13" s="428"/>
      <c r="BP13" s="428"/>
      <c r="BQ13" s="428"/>
      <c r="BR13" s="428"/>
      <c r="BS13" s="428"/>
      <c r="BT13" s="428"/>
      <c r="BU13" s="429"/>
      <c r="BV13" s="427">
        <v>-494150</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6.6</v>
      </c>
      <c r="CU13" s="398"/>
      <c r="CV13" s="398"/>
      <c r="CW13" s="398"/>
      <c r="CX13" s="398"/>
      <c r="CY13" s="398"/>
      <c r="CZ13" s="398"/>
      <c r="DA13" s="399"/>
      <c r="DB13" s="397">
        <v>7.8</v>
      </c>
      <c r="DC13" s="398"/>
      <c r="DD13" s="398"/>
      <c r="DE13" s="398"/>
      <c r="DF13" s="398"/>
      <c r="DG13" s="398"/>
      <c r="DH13" s="398"/>
      <c r="DI13" s="399"/>
      <c r="DJ13" s="184"/>
      <c r="DK13" s="184"/>
      <c r="DL13" s="184"/>
      <c r="DM13" s="184"/>
      <c r="DN13" s="184"/>
      <c r="DO13" s="184"/>
    </row>
    <row r="14" spans="1:119" ht="18.75" customHeight="1" thickBot="1" x14ac:dyDescent="0.2">
      <c r="A14" s="185"/>
      <c r="B14" s="546"/>
      <c r="C14" s="547"/>
      <c r="D14" s="547"/>
      <c r="E14" s="547"/>
      <c r="F14" s="547"/>
      <c r="G14" s="547"/>
      <c r="H14" s="547"/>
      <c r="I14" s="547"/>
      <c r="J14" s="547"/>
      <c r="K14" s="548"/>
      <c r="L14" s="520" t="s">
        <v>142</v>
      </c>
      <c r="M14" s="561"/>
      <c r="N14" s="561"/>
      <c r="O14" s="561"/>
      <c r="P14" s="561"/>
      <c r="Q14" s="562"/>
      <c r="R14" s="530">
        <v>31413</v>
      </c>
      <c r="S14" s="531"/>
      <c r="T14" s="531"/>
      <c r="U14" s="531"/>
      <c r="V14" s="532"/>
      <c r="W14" s="533"/>
      <c r="X14" s="443"/>
      <c r="Y14" s="443"/>
      <c r="Z14" s="443"/>
      <c r="AA14" s="443"/>
      <c r="AB14" s="444"/>
      <c r="AC14" s="523">
        <v>19.899999999999999</v>
      </c>
      <c r="AD14" s="524"/>
      <c r="AE14" s="524"/>
      <c r="AF14" s="524"/>
      <c r="AG14" s="525"/>
      <c r="AH14" s="523">
        <v>21.7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17.899999999999999</v>
      </c>
      <c r="CU14" s="535"/>
      <c r="CV14" s="535"/>
      <c r="CW14" s="535"/>
      <c r="CX14" s="535"/>
      <c r="CY14" s="535"/>
      <c r="CZ14" s="535"/>
      <c r="DA14" s="536"/>
      <c r="DB14" s="534">
        <v>17.600000000000001</v>
      </c>
      <c r="DC14" s="535"/>
      <c r="DD14" s="535"/>
      <c r="DE14" s="535"/>
      <c r="DF14" s="535"/>
      <c r="DG14" s="535"/>
      <c r="DH14" s="535"/>
      <c r="DI14" s="536"/>
      <c r="DJ14" s="184"/>
      <c r="DK14" s="184"/>
      <c r="DL14" s="184"/>
      <c r="DM14" s="184"/>
      <c r="DN14" s="184"/>
      <c r="DO14" s="184"/>
    </row>
    <row r="15" spans="1:119" ht="18.75" customHeight="1" x14ac:dyDescent="0.15">
      <c r="A15" s="185"/>
      <c r="B15" s="546"/>
      <c r="C15" s="547"/>
      <c r="D15" s="547"/>
      <c r="E15" s="547"/>
      <c r="F15" s="547"/>
      <c r="G15" s="547"/>
      <c r="H15" s="547"/>
      <c r="I15" s="547"/>
      <c r="J15" s="547"/>
      <c r="K15" s="548"/>
      <c r="L15" s="195"/>
      <c r="M15" s="527" t="s">
        <v>144</v>
      </c>
      <c r="N15" s="528"/>
      <c r="O15" s="528"/>
      <c r="P15" s="528"/>
      <c r="Q15" s="529"/>
      <c r="R15" s="530">
        <v>31225</v>
      </c>
      <c r="S15" s="531"/>
      <c r="T15" s="531"/>
      <c r="U15" s="531"/>
      <c r="V15" s="532"/>
      <c r="W15" s="518" t="s">
        <v>145</v>
      </c>
      <c r="X15" s="440"/>
      <c r="Y15" s="440"/>
      <c r="Z15" s="440"/>
      <c r="AA15" s="440"/>
      <c r="AB15" s="441"/>
      <c r="AC15" s="403">
        <v>1938</v>
      </c>
      <c r="AD15" s="404"/>
      <c r="AE15" s="404"/>
      <c r="AF15" s="404"/>
      <c r="AG15" s="405"/>
      <c r="AH15" s="403">
        <v>1910</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2919573</v>
      </c>
      <c r="BO15" s="423"/>
      <c r="BP15" s="423"/>
      <c r="BQ15" s="423"/>
      <c r="BR15" s="423"/>
      <c r="BS15" s="423"/>
      <c r="BT15" s="423"/>
      <c r="BU15" s="424"/>
      <c r="BV15" s="422">
        <v>2917467</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13.1</v>
      </c>
      <c r="AD16" s="524"/>
      <c r="AE16" s="524"/>
      <c r="AF16" s="524"/>
      <c r="AG16" s="525"/>
      <c r="AH16" s="523">
        <v>12.3</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15379874</v>
      </c>
      <c r="BO16" s="428"/>
      <c r="BP16" s="428"/>
      <c r="BQ16" s="428"/>
      <c r="BR16" s="428"/>
      <c r="BS16" s="428"/>
      <c r="BT16" s="428"/>
      <c r="BU16" s="429"/>
      <c r="BV16" s="427">
        <v>15358385</v>
      </c>
      <c r="BW16" s="428"/>
      <c r="BX16" s="428"/>
      <c r="BY16" s="428"/>
      <c r="BZ16" s="428"/>
      <c r="CA16" s="428"/>
      <c r="CB16" s="428"/>
      <c r="CC16" s="429"/>
      <c r="CD16" s="199"/>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4"/>
      <c r="DK16" s="184"/>
      <c r="DL16" s="184"/>
      <c r="DM16" s="184"/>
      <c r="DN16" s="184"/>
      <c r="DO16" s="184"/>
    </row>
    <row r="17" spans="1:119" ht="18.75" customHeight="1" thickBot="1" x14ac:dyDescent="0.2">
      <c r="A17" s="185"/>
      <c r="B17" s="549"/>
      <c r="C17" s="550"/>
      <c r="D17" s="550"/>
      <c r="E17" s="550"/>
      <c r="F17" s="550"/>
      <c r="G17" s="550"/>
      <c r="H17" s="550"/>
      <c r="I17" s="550"/>
      <c r="J17" s="550"/>
      <c r="K17" s="551"/>
      <c r="L17" s="200"/>
      <c r="M17" s="512" t="s">
        <v>151</v>
      </c>
      <c r="N17" s="513"/>
      <c r="O17" s="513"/>
      <c r="P17" s="513"/>
      <c r="Q17" s="514"/>
      <c r="R17" s="515" t="s">
        <v>152</v>
      </c>
      <c r="S17" s="516"/>
      <c r="T17" s="516"/>
      <c r="U17" s="516"/>
      <c r="V17" s="517"/>
      <c r="W17" s="518" t="s">
        <v>153</v>
      </c>
      <c r="X17" s="440"/>
      <c r="Y17" s="440"/>
      <c r="Z17" s="440"/>
      <c r="AA17" s="440"/>
      <c r="AB17" s="441"/>
      <c r="AC17" s="403">
        <v>9910</v>
      </c>
      <c r="AD17" s="404"/>
      <c r="AE17" s="404"/>
      <c r="AF17" s="404"/>
      <c r="AG17" s="405"/>
      <c r="AH17" s="403">
        <v>10223</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3674849</v>
      </c>
      <c r="BO17" s="428"/>
      <c r="BP17" s="428"/>
      <c r="BQ17" s="428"/>
      <c r="BR17" s="428"/>
      <c r="BS17" s="428"/>
      <c r="BT17" s="428"/>
      <c r="BU17" s="429"/>
      <c r="BV17" s="427">
        <v>3696172</v>
      </c>
      <c r="BW17" s="428"/>
      <c r="BX17" s="428"/>
      <c r="BY17" s="428"/>
      <c r="BZ17" s="428"/>
      <c r="CA17" s="428"/>
      <c r="CB17" s="428"/>
      <c r="CC17" s="429"/>
      <c r="CD17" s="199"/>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4"/>
      <c r="DK17" s="184"/>
      <c r="DL17" s="184"/>
      <c r="DM17" s="184"/>
      <c r="DN17" s="184"/>
      <c r="DO17" s="184"/>
    </row>
    <row r="18" spans="1:119" ht="18.75" customHeight="1" thickBot="1" x14ac:dyDescent="0.2">
      <c r="A18" s="185"/>
      <c r="B18" s="489" t="s">
        <v>155</v>
      </c>
      <c r="C18" s="490"/>
      <c r="D18" s="490"/>
      <c r="E18" s="491"/>
      <c r="F18" s="491"/>
      <c r="G18" s="491"/>
      <c r="H18" s="491"/>
      <c r="I18" s="491"/>
      <c r="J18" s="491"/>
      <c r="K18" s="491"/>
      <c r="L18" s="492">
        <v>707.42</v>
      </c>
      <c r="M18" s="492"/>
      <c r="N18" s="492"/>
      <c r="O18" s="492"/>
      <c r="P18" s="492"/>
      <c r="Q18" s="492"/>
      <c r="R18" s="493"/>
      <c r="S18" s="493"/>
      <c r="T18" s="493"/>
      <c r="U18" s="493"/>
      <c r="V18" s="494"/>
      <c r="W18" s="508"/>
      <c r="X18" s="509"/>
      <c r="Y18" s="509"/>
      <c r="Z18" s="509"/>
      <c r="AA18" s="509"/>
      <c r="AB18" s="519"/>
      <c r="AC18" s="391">
        <v>67</v>
      </c>
      <c r="AD18" s="392"/>
      <c r="AE18" s="392"/>
      <c r="AF18" s="392"/>
      <c r="AG18" s="495"/>
      <c r="AH18" s="391">
        <v>66</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14935080</v>
      </c>
      <c r="BO18" s="428"/>
      <c r="BP18" s="428"/>
      <c r="BQ18" s="428"/>
      <c r="BR18" s="428"/>
      <c r="BS18" s="428"/>
      <c r="BT18" s="428"/>
      <c r="BU18" s="429"/>
      <c r="BV18" s="427">
        <v>15069763</v>
      </c>
      <c r="BW18" s="428"/>
      <c r="BX18" s="428"/>
      <c r="BY18" s="428"/>
      <c r="BZ18" s="428"/>
      <c r="CA18" s="428"/>
      <c r="CB18" s="428"/>
      <c r="CC18" s="429"/>
      <c r="CD18" s="199"/>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4"/>
      <c r="DK18" s="184"/>
      <c r="DL18" s="184"/>
      <c r="DM18" s="184"/>
      <c r="DN18" s="184"/>
      <c r="DO18" s="184"/>
    </row>
    <row r="19" spans="1:119" ht="18.75" customHeight="1" thickBot="1" x14ac:dyDescent="0.2">
      <c r="A19" s="185"/>
      <c r="B19" s="489" t="s">
        <v>157</v>
      </c>
      <c r="C19" s="490"/>
      <c r="D19" s="490"/>
      <c r="E19" s="491"/>
      <c r="F19" s="491"/>
      <c r="G19" s="491"/>
      <c r="H19" s="491"/>
      <c r="I19" s="491"/>
      <c r="J19" s="491"/>
      <c r="K19" s="491"/>
      <c r="L19" s="497">
        <v>44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19222166</v>
      </c>
      <c r="BO19" s="428"/>
      <c r="BP19" s="428"/>
      <c r="BQ19" s="428"/>
      <c r="BR19" s="428"/>
      <c r="BS19" s="428"/>
      <c r="BT19" s="428"/>
      <c r="BU19" s="429"/>
      <c r="BV19" s="427">
        <v>19912584</v>
      </c>
      <c r="BW19" s="428"/>
      <c r="BX19" s="428"/>
      <c r="BY19" s="428"/>
      <c r="BZ19" s="428"/>
      <c r="CA19" s="428"/>
      <c r="CB19" s="428"/>
      <c r="CC19" s="429"/>
      <c r="CD19" s="199"/>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4"/>
      <c r="DK19" s="184"/>
      <c r="DL19" s="184"/>
      <c r="DM19" s="184"/>
      <c r="DN19" s="184"/>
      <c r="DO19" s="184"/>
    </row>
    <row r="20" spans="1:119" ht="18.75" customHeight="1" thickBot="1" x14ac:dyDescent="0.2">
      <c r="A20" s="185"/>
      <c r="B20" s="489" t="s">
        <v>159</v>
      </c>
      <c r="C20" s="490"/>
      <c r="D20" s="490"/>
      <c r="E20" s="491"/>
      <c r="F20" s="491"/>
      <c r="G20" s="491"/>
      <c r="H20" s="491"/>
      <c r="I20" s="491"/>
      <c r="J20" s="491"/>
      <c r="K20" s="491"/>
      <c r="L20" s="497">
        <v>13393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199"/>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4"/>
      <c r="DK20" s="184"/>
      <c r="DL20" s="184"/>
      <c r="DM20" s="184"/>
      <c r="DN20" s="184"/>
      <c r="DO20" s="184"/>
    </row>
    <row r="21" spans="1:119" ht="18.75" customHeight="1" x14ac:dyDescent="0.15">
      <c r="A21" s="185"/>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199"/>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4"/>
      <c r="DK21" s="184"/>
      <c r="DL21" s="184"/>
      <c r="DM21" s="184"/>
      <c r="DN21" s="184"/>
      <c r="DO21" s="184"/>
    </row>
    <row r="22" spans="1:119" ht="18.75" customHeight="1" thickBot="1" x14ac:dyDescent="0.2">
      <c r="A22" s="185"/>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199"/>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4"/>
      <c r="DK22" s="184"/>
      <c r="DL22" s="184"/>
      <c r="DM22" s="184"/>
      <c r="DN22" s="184"/>
      <c r="DO22" s="184"/>
    </row>
    <row r="23" spans="1:119" ht="18.75" customHeight="1" x14ac:dyDescent="0.15">
      <c r="A23" s="185"/>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44196437</v>
      </c>
      <c r="BO23" s="428"/>
      <c r="BP23" s="428"/>
      <c r="BQ23" s="428"/>
      <c r="BR23" s="428"/>
      <c r="BS23" s="428"/>
      <c r="BT23" s="428"/>
      <c r="BU23" s="429"/>
      <c r="BV23" s="427">
        <v>43923370</v>
      </c>
      <c r="BW23" s="428"/>
      <c r="BX23" s="428"/>
      <c r="BY23" s="428"/>
      <c r="BZ23" s="428"/>
      <c r="CA23" s="428"/>
      <c r="CB23" s="428"/>
      <c r="CC23" s="429"/>
      <c r="CD23" s="199"/>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4"/>
      <c r="DK23" s="184"/>
      <c r="DL23" s="184"/>
      <c r="DM23" s="184"/>
      <c r="DN23" s="184"/>
      <c r="DO23" s="184"/>
    </row>
    <row r="24" spans="1:119" ht="18.75" customHeight="1" thickBot="1" x14ac:dyDescent="0.2">
      <c r="A24" s="185"/>
      <c r="B24" s="459"/>
      <c r="C24" s="460"/>
      <c r="D24" s="461"/>
      <c r="E24" s="400" t="s">
        <v>168</v>
      </c>
      <c r="F24" s="401"/>
      <c r="G24" s="401"/>
      <c r="H24" s="401"/>
      <c r="I24" s="401"/>
      <c r="J24" s="401"/>
      <c r="K24" s="402"/>
      <c r="L24" s="403">
        <v>1</v>
      </c>
      <c r="M24" s="404"/>
      <c r="N24" s="404"/>
      <c r="O24" s="404"/>
      <c r="P24" s="405"/>
      <c r="Q24" s="403">
        <v>8000</v>
      </c>
      <c r="R24" s="404"/>
      <c r="S24" s="404"/>
      <c r="T24" s="404"/>
      <c r="U24" s="404"/>
      <c r="V24" s="405"/>
      <c r="W24" s="469"/>
      <c r="X24" s="460"/>
      <c r="Y24" s="461"/>
      <c r="Z24" s="400" t="s">
        <v>169</v>
      </c>
      <c r="AA24" s="401"/>
      <c r="AB24" s="401"/>
      <c r="AC24" s="401"/>
      <c r="AD24" s="401"/>
      <c r="AE24" s="401"/>
      <c r="AF24" s="401"/>
      <c r="AG24" s="402"/>
      <c r="AH24" s="403">
        <v>490</v>
      </c>
      <c r="AI24" s="404"/>
      <c r="AJ24" s="404"/>
      <c r="AK24" s="404"/>
      <c r="AL24" s="405"/>
      <c r="AM24" s="403">
        <v>1506750</v>
      </c>
      <c r="AN24" s="404"/>
      <c r="AO24" s="404"/>
      <c r="AP24" s="404"/>
      <c r="AQ24" s="404"/>
      <c r="AR24" s="405"/>
      <c r="AS24" s="403">
        <v>3075</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19741671</v>
      </c>
      <c r="BO24" s="428"/>
      <c r="BP24" s="428"/>
      <c r="BQ24" s="428"/>
      <c r="BR24" s="428"/>
      <c r="BS24" s="428"/>
      <c r="BT24" s="428"/>
      <c r="BU24" s="429"/>
      <c r="BV24" s="427">
        <v>20299984</v>
      </c>
      <c r="BW24" s="428"/>
      <c r="BX24" s="428"/>
      <c r="BY24" s="428"/>
      <c r="BZ24" s="428"/>
      <c r="CA24" s="428"/>
      <c r="CB24" s="428"/>
      <c r="CC24" s="429"/>
      <c r="CD24" s="199"/>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4"/>
      <c r="DK24" s="184"/>
      <c r="DL24" s="184"/>
      <c r="DM24" s="184"/>
      <c r="DN24" s="184"/>
      <c r="DO24" s="184"/>
    </row>
    <row r="25" spans="1:119" s="184" customFormat="1" ht="18.75" customHeight="1" x14ac:dyDescent="0.15">
      <c r="A25" s="185"/>
      <c r="B25" s="459"/>
      <c r="C25" s="460"/>
      <c r="D25" s="461"/>
      <c r="E25" s="400" t="s">
        <v>171</v>
      </c>
      <c r="F25" s="401"/>
      <c r="G25" s="401"/>
      <c r="H25" s="401"/>
      <c r="I25" s="401"/>
      <c r="J25" s="401"/>
      <c r="K25" s="402"/>
      <c r="L25" s="403">
        <v>3</v>
      </c>
      <c r="M25" s="404"/>
      <c r="N25" s="404"/>
      <c r="O25" s="404"/>
      <c r="P25" s="405"/>
      <c r="Q25" s="403">
        <v>6520</v>
      </c>
      <c r="R25" s="404"/>
      <c r="S25" s="404"/>
      <c r="T25" s="404"/>
      <c r="U25" s="404"/>
      <c r="V25" s="405"/>
      <c r="W25" s="469"/>
      <c r="X25" s="460"/>
      <c r="Y25" s="461"/>
      <c r="Z25" s="400" t="s">
        <v>172</v>
      </c>
      <c r="AA25" s="401"/>
      <c r="AB25" s="401"/>
      <c r="AC25" s="401"/>
      <c r="AD25" s="401"/>
      <c r="AE25" s="401"/>
      <c r="AF25" s="401"/>
      <c r="AG25" s="402"/>
      <c r="AH25" s="403">
        <v>94</v>
      </c>
      <c r="AI25" s="404"/>
      <c r="AJ25" s="404"/>
      <c r="AK25" s="404"/>
      <c r="AL25" s="405"/>
      <c r="AM25" s="403">
        <v>229266</v>
      </c>
      <c r="AN25" s="404"/>
      <c r="AO25" s="404"/>
      <c r="AP25" s="404"/>
      <c r="AQ25" s="404"/>
      <c r="AR25" s="405"/>
      <c r="AS25" s="403">
        <v>2439</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1049456</v>
      </c>
      <c r="BO25" s="423"/>
      <c r="BP25" s="423"/>
      <c r="BQ25" s="423"/>
      <c r="BR25" s="423"/>
      <c r="BS25" s="423"/>
      <c r="BT25" s="423"/>
      <c r="BU25" s="424"/>
      <c r="BV25" s="422">
        <v>766177</v>
      </c>
      <c r="BW25" s="423"/>
      <c r="BX25" s="423"/>
      <c r="BY25" s="423"/>
      <c r="BZ25" s="423"/>
      <c r="CA25" s="423"/>
      <c r="CB25" s="423"/>
      <c r="CC25" s="424"/>
      <c r="CD25" s="199"/>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4" customFormat="1" ht="18.75" customHeight="1" x14ac:dyDescent="0.15">
      <c r="A26" s="185"/>
      <c r="B26" s="459"/>
      <c r="C26" s="460"/>
      <c r="D26" s="461"/>
      <c r="E26" s="400" t="s">
        <v>174</v>
      </c>
      <c r="F26" s="401"/>
      <c r="G26" s="401"/>
      <c r="H26" s="401"/>
      <c r="I26" s="401"/>
      <c r="J26" s="401"/>
      <c r="K26" s="402"/>
      <c r="L26" s="403">
        <v>1</v>
      </c>
      <c r="M26" s="404"/>
      <c r="N26" s="404"/>
      <c r="O26" s="404"/>
      <c r="P26" s="405"/>
      <c r="Q26" s="403">
        <v>5900</v>
      </c>
      <c r="R26" s="404"/>
      <c r="S26" s="404"/>
      <c r="T26" s="404"/>
      <c r="U26" s="404"/>
      <c r="V26" s="405"/>
      <c r="W26" s="469"/>
      <c r="X26" s="460"/>
      <c r="Y26" s="461"/>
      <c r="Z26" s="400" t="s">
        <v>175</v>
      </c>
      <c r="AA26" s="482"/>
      <c r="AB26" s="482"/>
      <c r="AC26" s="482"/>
      <c r="AD26" s="482"/>
      <c r="AE26" s="482"/>
      <c r="AF26" s="482"/>
      <c r="AG26" s="483"/>
      <c r="AH26" s="403">
        <v>2</v>
      </c>
      <c r="AI26" s="404"/>
      <c r="AJ26" s="404"/>
      <c r="AK26" s="404"/>
      <c r="AL26" s="405"/>
      <c r="AM26" s="403" t="s">
        <v>176</v>
      </c>
      <c r="AN26" s="404"/>
      <c r="AO26" s="404"/>
      <c r="AP26" s="404"/>
      <c r="AQ26" s="404"/>
      <c r="AR26" s="405"/>
      <c r="AS26" s="403" t="s">
        <v>177</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136</v>
      </c>
      <c r="BO26" s="428"/>
      <c r="BP26" s="428"/>
      <c r="BQ26" s="428"/>
      <c r="BR26" s="428"/>
      <c r="BS26" s="428"/>
      <c r="BT26" s="428"/>
      <c r="BU26" s="429"/>
      <c r="BV26" s="427" t="s">
        <v>179</v>
      </c>
      <c r="BW26" s="428"/>
      <c r="BX26" s="428"/>
      <c r="BY26" s="428"/>
      <c r="BZ26" s="428"/>
      <c r="CA26" s="428"/>
      <c r="CB26" s="428"/>
      <c r="CC26" s="429"/>
      <c r="CD26" s="199"/>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5"/>
      <c r="B27" s="459"/>
      <c r="C27" s="460"/>
      <c r="D27" s="461"/>
      <c r="E27" s="400" t="s">
        <v>180</v>
      </c>
      <c r="F27" s="401"/>
      <c r="G27" s="401"/>
      <c r="H27" s="401"/>
      <c r="I27" s="401"/>
      <c r="J27" s="401"/>
      <c r="K27" s="402"/>
      <c r="L27" s="403">
        <v>1</v>
      </c>
      <c r="M27" s="404"/>
      <c r="N27" s="404"/>
      <c r="O27" s="404"/>
      <c r="P27" s="405"/>
      <c r="Q27" s="403">
        <v>4000</v>
      </c>
      <c r="R27" s="404"/>
      <c r="S27" s="404"/>
      <c r="T27" s="404"/>
      <c r="U27" s="404"/>
      <c r="V27" s="405"/>
      <c r="W27" s="469"/>
      <c r="X27" s="460"/>
      <c r="Y27" s="461"/>
      <c r="Z27" s="400" t="s">
        <v>181</v>
      </c>
      <c r="AA27" s="401"/>
      <c r="AB27" s="401"/>
      <c r="AC27" s="401"/>
      <c r="AD27" s="401"/>
      <c r="AE27" s="401"/>
      <c r="AF27" s="401"/>
      <c r="AG27" s="402"/>
      <c r="AH27" s="403">
        <v>17</v>
      </c>
      <c r="AI27" s="404"/>
      <c r="AJ27" s="404"/>
      <c r="AK27" s="404"/>
      <c r="AL27" s="405"/>
      <c r="AM27" s="403">
        <v>57258</v>
      </c>
      <c r="AN27" s="404"/>
      <c r="AO27" s="404"/>
      <c r="AP27" s="404"/>
      <c r="AQ27" s="404"/>
      <c r="AR27" s="405"/>
      <c r="AS27" s="403">
        <v>3368</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818120</v>
      </c>
      <c r="BO27" s="431"/>
      <c r="BP27" s="431"/>
      <c r="BQ27" s="431"/>
      <c r="BR27" s="431"/>
      <c r="BS27" s="431"/>
      <c r="BT27" s="431"/>
      <c r="BU27" s="432"/>
      <c r="BV27" s="430">
        <v>818070</v>
      </c>
      <c r="BW27" s="431"/>
      <c r="BX27" s="431"/>
      <c r="BY27" s="431"/>
      <c r="BZ27" s="431"/>
      <c r="CA27" s="431"/>
      <c r="CB27" s="431"/>
      <c r="CC27" s="432"/>
      <c r="CD27" s="201"/>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4"/>
      <c r="DK27" s="184"/>
      <c r="DL27" s="184"/>
      <c r="DM27" s="184"/>
      <c r="DN27" s="184"/>
      <c r="DO27" s="184"/>
    </row>
    <row r="28" spans="1:119" ht="18.75" customHeight="1" x14ac:dyDescent="0.15">
      <c r="A28" s="185"/>
      <c r="B28" s="459"/>
      <c r="C28" s="460"/>
      <c r="D28" s="461"/>
      <c r="E28" s="400" t="s">
        <v>183</v>
      </c>
      <c r="F28" s="401"/>
      <c r="G28" s="401"/>
      <c r="H28" s="401"/>
      <c r="I28" s="401"/>
      <c r="J28" s="401"/>
      <c r="K28" s="402"/>
      <c r="L28" s="403">
        <v>1</v>
      </c>
      <c r="M28" s="404"/>
      <c r="N28" s="404"/>
      <c r="O28" s="404"/>
      <c r="P28" s="405"/>
      <c r="Q28" s="403">
        <v>3400</v>
      </c>
      <c r="R28" s="404"/>
      <c r="S28" s="404"/>
      <c r="T28" s="404"/>
      <c r="U28" s="404"/>
      <c r="V28" s="405"/>
      <c r="W28" s="469"/>
      <c r="X28" s="460"/>
      <c r="Y28" s="461"/>
      <c r="Z28" s="400" t="s">
        <v>184</v>
      </c>
      <c r="AA28" s="401"/>
      <c r="AB28" s="401"/>
      <c r="AC28" s="401"/>
      <c r="AD28" s="401"/>
      <c r="AE28" s="401"/>
      <c r="AF28" s="401"/>
      <c r="AG28" s="402"/>
      <c r="AH28" s="403" t="s">
        <v>136</v>
      </c>
      <c r="AI28" s="404"/>
      <c r="AJ28" s="404"/>
      <c r="AK28" s="404"/>
      <c r="AL28" s="405"/>
      <c r="AM28" s="403" t="s">
        <v>136</v>
      </c>
      <c r="AN28" s="404"/>
      <c r="AO28" s="404"/>
      <c r="AP28" s="404"/>
      <c r="AQ28" s="404"/>
      <c r="AR28" s="405"/>
      <c r="AS28" s="403" t="s">
        <v>136</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2246982</v>
      </c>
      <c r="BO28" s="423"/>
      <c r="BP28" s="423"/>
      <c r="BQ28" s="423"/>
      <c r="BR28" s="423"/>
      <c r="BS28" s="423"/>
      <c r="BT28" s="423"/>
      <c r="BU28" s="424"/>
      <c r="BV28" s="422">
        <v>2306182</v>
      </c>
      <c r="BW28" s="423"/>
      <c r="BX28" s="423"/>
      <c r="BY28" s="423"/>
      <c r="BZ28" s="423"/>
      <c r="CA28" s="423"/>
      <c r="CB28" s="423"/>
      <c r="CC28" s="424"/>
      <c r="CD28" s="199"/>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4"/>
      <c r="DK28" s="184"/>
      <c r="DL28" s="184"/>
      <c r="DM28" s="184"/>
      <c r="DN28" s="184"/>
      <c r="DO28" s="184"/>
    </row>
    <row r="29" spans="1:119" ht="18.75" customHeight="1" x14ac:dyDescent="0.15">
      <c r="A29" s="185"/>
      <c r="B29" s="459"/>
      <c r="C29" s="460"/>
      <c r="D29" s="461"/>
      <c r="E29" s="400" t="s">
        <v>186</v>
      </c>
      <c r="F29" s="401"/>
      <c r="G29" s="401"/>
      <c r="H29" s="401"/>
      <c r="I29" s="401"/>
      <c r="J29" s="401"/>
      <c r="K29" s="402"/>
      <c r="L29" s="403">
        <v>17</v>
      </c>
      <c r="M29" s="404"/>
      <c r="N29" s="404"/>
      <c r="O29" s="404"/>
      <c r="P29" s="405"/>
      <c r="Q29" s="403">
        <v>3200</v>
      </c>
      <c r="R29" s="404"/>
      <c r="S29" s="404"/>
      <c r="T29" s="404"/>
      <c r="U29" s="404"/>
      <c r="V29" s="405"/>
      <c r="W29" s="470"/>
      <c r="X29" s="471"/>
      <c r="Y29" s="472"/>
      <c r="Z29" s="400" t="s">
        <v>187</v>
      </c>
      <c r="AA29" s="401"/>
      <c r="AB29" s="401"/>
      <c r="AC29" s="401"/>
      <c r="AD29" s="401"/>
      <c r="AE29" s="401"/>
      <c r="AF29" s="401"/>
      <c r="AG29" s="402"/>
      <c r="AH29" s="403">
        <v>507</v>
      </c>
      <c r="AI29" s="404"/>
      <c r="AJ29" s="404"/>
      <c r="AK29" s="404"/>
      <c r="AL29" s="405"/>
      <c r="AM29" s="403">
        <v>1564008</v>
      </c>
      <c r="AN29" s="404"/>
      <c r="AO29" s="404"/>
      <c r="AP29" s="404"/>
      <c r="AQ29" s="404"/>
      <c r="AR29" s="405"/>
      <c r="AS29" s="403">
        <v>3085</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4349335</v>
      </c>
      <c r="BO29" s="428"/>
      <c r="BP29" s="428"/>
      <c r="BQ29" s="428"/>
      <c r="BR29" s="428"/>
      <c r="BS29" s="428"/>
      <c r="BT29" s="428"/>
      <c r="BU29" s="429"/>
      <c r="BV29" s="427">
        <v>4048535</v>
      </c>
      <c r="BW29" s="428"/>
      <c r="BX29" s="428"/>
      <c r="BY29" s="428"/>
      <c r="BZ29" s="428"/>
      <c r="CA29" s="428"/>
      <c r="CB29" s="428"/>
      <c r="CC29" s="429"/>
      <c r="CD29" s="201"/>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4"/>
      <c r="DK29" s="184"/>
      <c r="DL29" s="184"/>
      <c r="DM29" s="184"/>
      <c r="DN29" s="184"/>
      <c r="DO29" s="184"/>
    </row>
    <row r="30" spans="1:119" ht="18.75" customHeight="1" thickBot="1" x14ac:dyDescent="0.2">
      <c r="A30" s="185"/>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98.3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8470791</v>
      </c>
      <c r="BO30" s="431"/>
      <c r="BP30" s="431"/>
      <c r="BQ30" s="431"/>
      <c r="BR30" s="431"/>
      <c r="BS30" s="431"/>
      <c r="BT30" s="431"/>
      <c r="BU30" s="432"/>
      <c r="BV30" s="430">
        <v>8754846</v>
      </c>
      <c r="BW30" s="431"/>
      <c r="BX30" s="431"/>
      <c r="BY30" s="431"/>
      <c r="BZ30" s="431"/>
      <c r="CA30" s="431"/>
      <c r="CB30" s="431"/>
      <c r="CC30" s="432"/>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390" t="s">
        <v>196</v>
      </c>
      <c r="D33" s="390"/>
      <c r="E33" s="389" t="s">
        <v>197</v>
      </c>
      <c r="F33" s="389"/>
      <c r="G33" s="389"/>
      <c r="H33" s="389"/>
      <c r="I33" s="389"/>
      <c r="J33" s="389"/>
      <c r="K33" s="389"/>
      <c r="L33" s="389"/>
      <c r="M33" s="389"/>
      <c r="N33" s="389"/>
      <c r="O33" s="389"/>
      <c r="P33" s="389"/>
      <c r="Q33" s="389"/>
      <c r="R33" s="389"/>
      <c r="S33" s="389"/>
      <c r="T33" s="214"/>
      <c r="U33" s="390" t="s">
        <v>198</v>
      </c>
      <c r="V33" s="390"/>
      <c r="W33" s="389" t="s">
        <v>199</v>
      </c>
      <c r="X33" s="389"/>
      <c r="Y33" s="389"/>
      <c r="Z33" s="389"/>
      <c r="AA33" s="389"/>
      <c r="AB33" s="389"/>
      <c r="AC33" s="389"/>
      <c r="AD33" s="389"/>
      <c r="AE33" s="389"/>
      <c r="AF33" s="389"/>
      <c r="AG33" s="389"/>
      <c r="AH33" s="389"/>
      <c r="AI33" s="389"/>
      <c r="AJ33" s="389"/>
      <c r="AK33" s="389"/>
      <c r="AL33" s="214"/>
      <c r="AM33" s="390" t="s">
        <v>200</v>
      </c>
      <c r="AN33" s="390"/>
      <c r="AO33" s="389" t="s">
        <v>197</v>
      </c>
      <c r="AP33" s="389"/>
      <c r="AQ33" s="389"/>
      <c r="AR33" s="389"/>
      <c r="AS33" s="389"/>
      <c r="AT33" s="389"/>
      <c r="AU33" s="389"/>
      <c r="AV33" s="389"/>
      <c r="AW33" s="389"/>
      <c r="AX33" s="389"/>
      <c r="AY33" s="389"/>
      <c r="AZ33" s="389"/>
      <c r="BA33" s="389"/>
      <c r="BB33" s="389"/>
      <c r="BC33" s="389"/>
      <c r="BD33" s="215"/>
      <c r="BE33" s="389" t="s">
        <v>201</v>
      </c>
      <c r="BF33" s="389"/>
      <c r="BG33" s="389" t="s">
        <v>202</v>
      </c>
      <c r="BH33" s="389"/>
      <c r="BI33" s="389"/>
      <c r="BJ33" s="389"/>
      <c r="BK33" s="389"/>
      <c r="BL33" s="389"/>
      <c r="BM33" s="389"/>
      <c r="BN33" s="389"/>
      <c r="BO33" s="389"/>
      <c r="BP33" s="389"/>
      <c r="BQ33" s="389"/>
      <c r="BR33" s="389"/>
      <c r="BS33" s="389"/>
      <c r="BT33" s="389"/>
      <c r="BU33" s="389"/>
      <c r="BV33" s="215"/>
      <c r="BW33" s="390" t="s">
        <v>201</v>
      </c>
      <c r="BX33" s="390"/>
      <c r="BY33" s="389" t="s">
        <v>203</v>
      </c>
      <c r="BZ33" s="389"/>
      <c r="CA33" s="389"/>
      <c r="CB33" s="389"/>
      <c r="CC33" s="389"/>
      <c r="CD33" s="389"/>
      <c r="CE33" s="389"/>
      <c r="CF33" s="389"/>
      <c r="CG33" s="389"/>
      <c r="CH33" s="389"/>
      <c r="CI33" s="389"/>
      <c r="CJ33" s="389"/>
      <c r="CK33" s="389"/>
      <c r="CL33" s="389"/>
      <c r="CM33" s="389"/>
      <c r="CN33" s="214"/>
      <c r="CO33" s="390" t="s">
        <v>196</v>
      </c>
      <c r="CP33" s="390"/>
      <c r="CQ33" s="389" t="s">
        <v>204</v>
      </c>
      <c r="CR33" s="389"/>
      <c r="CS33" s="389"/>
      <c r="CT33" s="389"/>
      <c r="CU33" s="389"/>
      <c r="CV33" s="389"/>
      <c r="CW33" s="389"/>
      <c r="CX33" s="389"/>
      <c r="CY33" s="389"/>
      <c r="CZ33" s="389"/>
      <c r="DA33" s="389"/>
      <c r="DB33" s="389"/>
      <c r="DC33" s="389"/>
      <c r="DD33" s="389"/>
      <c r="DE33" s="389"/>
      <c r="DF33" s="214"/>
      <c r="DG33" s="388" t="s">
        <v>205</v>
      </c>
      <c r="DH33" s="388"/>
      <c r="DI33" s="216"/>
      <c r="DJ33" s="184"/>
      <c r="DK33" s="184"/>
      <c r="DL33" s="184"/>
      <c r="DM33" s="184"/>
      <c r="DN33" s="184"/>
      <c r="DO33" s="184"/>
    </row>
    <row r="34" spans="1:119" ht="32.25" customHeight="1" x14ac:dyDescent="0.15">
      <c r="A34" s="185"/>
      <c r="B34" s="211"/>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2"/>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2"/>
      <c r="AM34" s="386">
        <f>IF(AO34="","",MAX(C34:D43,U34:V43)+1)</f>
        <v>7</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2"/>
      <c r="BE34" s="386">
        <f>IF(BG34="","",MAX(C34:D43,U34:V43,AM34:AN43)+1)</f>
        <v>8</v>
      </c>
      <c r="BF34" s="386"/>
      <c r="BG34" s="385" t="str">
        <f>IF('各会計、関係団体の財政状況及び健全化判断比率'!B33="","",'各会計、関係団体の財政状況及び健全化判断比率'!B33)</f>
        <v>旅客定期航路事業特別会計</v>
      </c>
      <c r="BH34" s="385"/>
      <c r="BI34" s="385"/>
      <c r="BJ34" s="385"/>
      <c r="BK34" s="385"/>
      <c r="BL34" s="385"/>
      <c r="BM34" s="385"/>
      <c r="BN34" s="385"/>
      <c r="BO34" s="385"/>
      <c r="BP34" s="385"/>
      <c r="BQ34" s="385"/>
      <c r="BR34" s="385"/>
      <c r="BS34" s="385"/>
      <c r="BT34" s="385"/>
      <c r="BU34" s="385"/>
      <c r="BV34" s="212"/>
      <c r="BW34" s="386">
        <f>IF(BY34="","",MAX(C34:D43,U34:V43,AM34:AN43,BE34:BF43)+1)</f>
        <v>10</v>
      </c>
      <c r="BX34" s="386"/>
      <c r="BY34" s="385" t="str">
        <f>IF('各会計、関係団体の財政状況及び健全化判断比率'!B68="","",'各会計、関係団体の財政状況及び健全化判断比率'!B68)</f>
        <v>長崎県病院企業団（対馬市関係分）</v>
      </c>
      <c r="BZ34" s="385"/>
      <c r="CA34" s="385"/>
      <c r="CB34" s="385"/>
      <c r="CC34" s="385"/>
      <c r="CD34" s="385"/>
      <c r="CE34" s="385"/>
      <c r="CF34" s="385"/>
      <c r="CG34" s="385"/>
      <c r="CH34" s="385"/>
      <c r="CI34" s="385"/>
      <c r="CJ34" s="385"/>
      <c r="CK34" s="385"/>
      <c r="CL34" s="385"/>
      <c r="CM34" s="385"/>
      <c r="CN34" s="212"/>
      <c r="CO34" s="386">
        <f>IF(CQ34="","",MAX(C34:D43,U34:V43,AM34:AN43,BE34:BF43,BW34:BX43)+1)</f>
        <v>19</v>
      </c>
      <c r="CP34" s="386"/>
      <c r="CQ34" s="385" t="str">
        <f>IF('各会計、関係団体の財政状況及び健全化判断比率'!BS7="","",'各会計、関係団体の財政状況及び健全化判断比率'!BS7)</f>
        <v>（一財）対馬市農業振興公社</v>
      </c>
      <c r="CR34" s="385"/>
      <c r="CS34" s="385"/>
      <c r="CT34" s="385"/>
      <c r="CU34" s="385"/>
      <c r="CV34" s="385"/>
      <c r="CW34" s="385"/>
      <c r="CX34" s="385"/>
      <c r="CY34" s="385"/>
      <c r="CZ34" s="385"/>
      <c r="DA34" s="385"/>
      <c r="DB34" s="385"/>
      <c r="DC34" s="385"/>
      <c r="DD34" s="385"/>
      <c r="DE34" s="385"/>
      <c r="DF34" s="209"/>
      <c r="DG34" s="387" t="str">
        <f>IF('各会計、関係団体の財政状況及び健全化判断比率'!BR7="","",'各会計、関係団体の財政状況及び健全化判断比率'!BR7)</f>
        <v/>
      </c>
      <c r="DH34" s="387"/>
      <c r="DI34" s="216"/>
      <c r="DJ34" s="184"/>
      <c r="DK34" s="184"/>
      <c r="DL34" s="184"/>
      <c r="DM34" s="184"/>
      <c r="DN34" s="184"/>
      <c r="DO34" s="184"/>
    </row>
    <row r="35" spans="1:119" ht="32.25" customHeight="1" x14ac:dyDescent="0.15">
      <c r="A35" s="185"/>
      <c r="B35" s="211"/>
      <c r="C35" s="386">
        <f>IF(E35="","",C34+1)</f>
        <v>2</v>
      </c>
      <c r="D35" s="386"/>
      <c r="E35" s="385" t="str">
        <f>IF('各会計、関係団体の財政状況及び健全化判断比率'!B8="","",'各会計、関係団体の財政状況及び健全化判断比率'!B8)</f>
        <v>診療所特別会計</v>
      </c>
      <c r="F35" s="385"/>
      <c r="G35" s="385"/>
      <c r="H35" s="385"/>
      <c r="I35" s="385"/>
      <c r="J35" s="385"/>
      <c r="K35" s="385"/>
      <c r="L35" s="385"/>
      <c r="M35" s="385"/>
      <c r="N35" s="385"/>
      <c r="O35" s="385"/>
      <c r="P35" s="385"/>
      <c r="Q35" s="385"/>
      <c r="R35" s="385"/>
      <c r="S35" s="385"/>
      <c r="T35" s="212"/>
      <c r="U35" s="386">
        <f>IF(W35="","",U34+1)</f>
        <v>4</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2"/>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2"/>
      <c r="BE35" s="386">
        <f t="shared" ref="BE35:BE43" si="1">IF(BG35="","",BE34+1)</f>
        <v>9</v>
      </c>
      <c r="BF35" s="386"/>
      <c r="BG35" s="385" t="str">
        <f>IF('各会計、関係団体の財政状況及び健全化判断比率'!B34="","",'各会計、関係団体の財政状況及び健全化判断比率'!B34)</f>
        <v>集落排水処理施設特別会計</v>
      </c>
      <c r="BH35" s="385"/>
      <c r="BI35" s="385"/>
      <c r="BJ35" s="385"/>
      <c r="BK35" s="385"/>
      <c r="BL35" s="385"/>
      <c r="BM35" s="385"/>
      <c r="BN35" s="385"/>
      <c r="BO35" s="385"/>
      <c r="BP35" s="385"/>
      <c r="BQ35" s="385"/>
      <c r="BR35" s="385"/>
      <c r="BS35" s="385"/>
      <c r="BT35" s="385"/>
      <c r="BU35" s="385"/>
      <c r="BV35" s="212"/>
      <c r="BW35" s="386">
        <f t="shared" ref="BW35:BW43" si="2">IF(BY35="","",BW34+1)</f>
        <v>11</v>
      </c>
      <c r="BX35" s="386"/>
      <c r="BY35" s="385" t="str">
        <f>IF('各会計、関係団体の財政状況及び健全化判断比率'!B69="","",'各会計、関係団体の財政状況及び健全化判断比率'!B69)</f>
        <v>　うち対馬病院</v>
      </c>
      <c r="BZ35" s="385"/>
      <c r="CA35" s="385"/>
      <c r="CB35" s="385"/>
      <c r="CC35" s="385"/>
      <c r="CD35" s="385"/>
      <c r="CE35" s="385"/>
      <c r="CF35" s="385"/>
      <c r="CG35" s="385"/>
      <c r="CH35" s="385"/>
      <c r="CI35" s="385"/>
      <c r="CJ35" s="385"/>
      <c r="CK35" s="385"/>
      <c r="CL35" s="385"/>
      <c r="CM35" s="385"/>
      <c r="CN35" s="212"/>
      <c r="CO35" s="386">
        <f t="shared" ref="CO35:CO43" si="3">IF(CQ35="","",CO34+1)</f>
        <v>20</v>
      </c>
      <c r="CP35" s="386"/>
      <c r="CQ35" s="385" t="str">
        <f>IF('各会計、関係団体の財政状況及び健全化判断比率'!BS8="","",'各会計、関係団体の財政状況及び健全化判断比率'!BS8)</f>
        <v>（一財）対馬地域商社</v>
      </c>
      <c r="CR35" s="385"/>
      <c r="CS35" s="385"/>
      <c r="CT35" s="385"/>
      <c r="CU35" s="385"/>
      <c r="CV35" s="385"/>
      <c r="CW35" s="385"/>
      <c r="CX35" s="385"/>
      <c r="CY35" s="385"/>
      <c r="CZ35" s="385"/>
      <c r="DA35" s="385"/>
      <c r="DB35" s="385"/>
      <c r="DC35" s="385"/>
      <c r="DD35" s="385"/>
      <c r="DE35" s="385"/>
      <c r="DF35" s="209"/>
      <c r="DG35" s="387" t="str">
        <f>IF('各会計、関係団体の財政状況及び健全化判断比率'!BR8="","",'各会計、関係団体の財政状況及び健全化判断比率'!BR8)</f>
        <v/>
      </c>
      <c r="DH35" s="387"/>
      <c r="DI35" s="216"/>
      <c r="DJ35" s="184"/>
      <c r="DK35" s="184"/>
      <c r="DL35" s="184"/>
      <c r="DM35" s="184"/>
      <c r="DN35" s="184"/>
      <c r="DO35" s="184"/>
    </row>
    <row r="36" spans="1:119" ht="32.25" customHeight="1" x14ac:dyDescent="0.15">
      <c r="A36" s="185"/>
      <c r="B36" s="211"/>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2"/>
      <c r="U36" s="386">
        <f t="shared" ref="U36:U43" si="4">IF(W36="","",U35+1)</f>
        <v>5</v>
      </c>
      <c r="V36" s="386"/>
      <c r="W36" s="385" t="str">
        <f>IF('各会計、関係団体の財政状況及び健全化判断比率'!B30="","",'各会計、関係団体の財政状況及び健全化判断比率'!B30)</f>
        <v>介護保険地域支援事業特別会計</v>
      </c>
      <c r="X36" s="385"/>
      <c r="Y36" s="385"/>
      <c r="Z36" s="385"/>
      <c r="AA36" s="385"/>
      <c r="AB36" s="385"/>
      <c r="AC36" s="385"/>
      <c r="AD36" s="385"/>
      <c r="AE36" s="385"/>
      <c r="AF36" s="385"/>
      <c r="AG36" s="385"/>
      <c r="AH36" s="385"/>
      <c r="AI36" s="385"/>
      <c r="AJ36" s="385"/>
      <c r="AK36" s="385"/>
      <c r="AL36" s="212"/>
      <c r="AM36" s="386" t="str">
        <f t="shared" si="0"/>
        <v/>
      </c>
      <c r="AN36" s="386"/>
      <c r="AO36" s="385"/>
      <c r="AP36" s="385"/>
      <c r="AQ36" s="385"/>
      <c r="AR36" s="385"/>
      <c r="AS36" s="385"/>
      <c r="AT36" s="385"/>
      <c r="AU36" s="385"/>
      <c r="AV36" s="385"/>
      <c r="AW36" s="385"/>
      <c r="AX36" s="385"/>
      <c r="AY36" s="385"/>
      <c r="AZ36" s="385"/>
      <c r="BA36" s="385"/>
      <c r="BB36" s="385"/>
      <c r="BC36" s="385"/>
      <c r="BD36" s="212"/>
      <c r="BE36" s="386" t="str">
        <f t="shared" si="1"/>
        <v/>
      </c>
      <c r="BF36" s="386"/>
      <c r="BG36" s="385"/>
      <c r="BH36" s="385"/>
      <c r="BI36" s="385"/>
      <c r="BJ36" s="385"/>
      <c r="BK36" s="385"/>
      <c r="BL36" s="385"/>
      <c r="BM36" s="385"/>
      <c r="BN36" s="385"/>
      <c r="BO36" s="385"/>
      <c r="BP36" s="385"/>
      <c r="BQ36" s="385"/>
      <c r="BR36" s="385"/>
      <c r="BS36" s="385"/>
      <c r="BT36" s="385"/>
      <c r="BU36" s="385"/>
      <c r="BV36" s="212"/>
      <c r="BW36" s="386">
        <f t="shared" si="2"/>
        <v>12</v>
      </c>
      <c r="BX36" s="386"/>
      <c r="BY36" s="385" t="str">
        <f>IF('各会計、関係団体の財政状況及び健全化判断比率'!B70="","",'各会計、関係団体の財政状況及び健全化判断比率'!B70)</f>
        <v>　うち上対馬病院</v>
      </c>
      <c r="BZ36" s="385"/>
      <c r="CA36" s="385"/>
      <c r="CB36" s="385"/>
      <c r="CC36" s="385"/>
      <c r="CD36" s="385"/>
      <c r="CE36" s="385"/>
      <c r="CF36" s="385"/>
      <c r="CG36" s="385"/>
      <c r="CH36" s="385"/>
      <c r="CI36" s="385"/>
      <c r="CJ36" s="385"/>
      <c r="CK36" s="385"/>
      <c r="CL36" s="385"/>
      <c r="CM36" s="385"/>
      <c r="CN36" s="212"/>
      <c r="CO36" s="386">
        <f t="shared" si="3"/>
        <v>21</v>
      </c>
      <c r="CP36" s="386"/>
      <c r="CQ36" s="385" t="str">
        <f>IF('各会計、関係団体の財政状況及び健全化判断比率'!BS9="","",'各会計、関係団体の財政状況及び健全化判断比率'!BS9)</f>
        <v>（株）まちづくり厳原</v>
      </c>
      <c r="CR36" s="385"/>
      <c r="CS36" s="385"/>
      <c r="CT36" s="385"/>
      <c r="CU36" s="385"/>
      <c r="CV36" s="385"/>
      <c r="CW36" s="385"/>
      <c r="CX36" s="385"/>
      <c r="CY36" s="385"/>
      <c r="CZ36" s="385"/>
      <c r="DA36" s="385"/>
      <c r="DB36" s="385"/>
      <c r="DC36" s="385"/>
      <c r="DD36" s="385"/>
      <c r="DE36" s="385"/>
      <c r="DF36" s="209"/>
      <c r="DG36" s="387" t="str">
        <f>IF('各会計、関係団体の財政状況及び健全化判断比率'!BR9="","",'各会計、関係団体の財政状況及び健全化判断比率'!BR9)</f>
        <v/>
      </c>
      <c r="DH36" s="387"/>
      <c r="DI36" s="216"/>
      <c r="DJ36" s="184"/>
      <c r="DK36" s="184"/>
      <c r="DL36" s="184"/>
      <c r="DM36" s="184"/>
      <c r="DN36" s="184"/>
      <c r="DO36" s="184"/>
    </row>
    <row r="37" spans="1:119" ht="32.25" customHeight="1" x14ac:dyDescent="0.15">
      <c r="A37" s="185"/>
      <c r="B37" s="211"/>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2"/>
      <c r="U37" s="386">
        <f t="shared" si="4"/>
        <v>6</v>
      </c>
      <c r="V37" s="386"/>
      <c r="W37" s="385" t="str">
        <f>IF('各会計、関係団体の財政状況及び健全化判断比率'!B31="","",'各会計、関係団体の財政状況及び健全化判断比率'!B31)</f>
        <v>後期高齢者医療特別会計</v>
      </c>
      <c r="X37" s="385"/>
      <c r="Y37" s="385"/>
      <c r="Z37" s="385"/>
      <c r="AA37" s="385"/>
      <c r="AB37" s="385"/>
      <c r="AC37" s="385"/>
      <c r="AD37" s="385"/>
      <c r="AE37" s="385"/>
      <c r="AF37" s="385"/>
      <c r="AG37" s="385"/>
      <c r="AH37" s="385"/>
      <c r="AI37" s="385"/>
      <c r="AJ37" s="385"/>
      <c r="AK37" s="385"/>
      <c r="AL37" s="212"/>
      <c r="AM37" s="386" t="str">
        <f t="shared" si="0"/>
        <v/>
      </c>
      <c r="AN37" s="386"/>
      <c r="AO37" s="385"/>
      <c r="AP37" s="385"/>
      <c r="AQ37" s="385"/>
      <c r="AR37" s="385"/>
      <c r="AS37" s="385"/>
      <c r="AT37" s="385"/>
      <c r="AU37" s="385"/>
      <c r="AV37" s="385"/>
      <c r="AW37" s="385"/>
      <c r="AX37" s="385"/>
      <c r="AY37" s="385"/>
      <c r="AZ37" s="385"/>
      <c r="BA37" s="385"/>
      <c r="BB37" s="385"/>
      <c r="BC37" s="385"/>
      <c r="BD37" s="212"/>
      <c r="BE37" s="386" t="str">
        <f t="shared" si="1"/>
        <v/>
      </c>
      <c r="BF37" s="386"/>
      <c r="BG37" s="385"/>
      <c r="BH37" s="385"/>
      <c r="BI37" s="385"/>
      <c r="BJ37" s="385"/>
      <c r="BK37" s="385"/>
      <c r="BL37" s="385"/>
      <c r="BM37" s="385"/>
      <c r="BN37" s="385"/>
      <c r="BO37" s="385"/>
      <c r="BP37" s="385"/>
      <c r="BQ37" s="385"/>
      <c r="BR37" s="385"/>
      <c r="BS37" s="385"/>
      <c r="BT37" s="385"/>
      <c r="BU37" s="385"/>
      <c r="BV37" s="212"/>
      <c r="BW37" s="386">
        <f t="shared" si="2"/>
        <v>13</v>
      </c>
      <c r="BX37" s="386"/>
      <c r="BY37" s="385" t="str">
        <f>IF('各会計、関係団体の財政状況及び健全化判断比率'!B71="","",'各会計、関係団体の財政状況及び健全化判断比率'!B71)</f>
        <v>長崎県市町村総合事務組合</v>
      </c>
      <c r="BZ37" s="385"/>
      <c r="CA37" s="385"/>
      <c r="CB37" s="385"/>
      <c r="CC37" s="385"/>
      <c r="CD37" s="385"/>
      <c r="CE37" s="385"/>
      <c r="CF37" s="385"/>
      <c r="CG37" s="385"/>
      <c r="CH37" s="385"/>
      <c r="CI37" s="385"/>
      <c r="CJ37" s="385"/>
      <c r="CK37" s="385"/>
      <c r="CL37" s="385"/>
      <c r="CM37" s="385"/>
      <c r="CN37" s="212"/>
      <c r="CO37" s="386">
        <f t="shared" si="3"/>
        <v>22</v>
      </c>
      <c r="CP37" s="386"/>
      <c r="CQ37" s="385" t="str">
        <f>IF('各会計、関係団体の財政状況及び健全化判断比率'!BS10="","",'各会計、関係団体の財政状況及び健全化判断比率'!BS10)</f>
        <v>（一財）対馬市国際交流協会</v>
      </c>
      <c r="CR37" s="385"/>
      <c r="CS37" s="385"/>
      <c r="CT37" s="385"/>
      <c r="CU37" s="385"/>
      <c r="CV37" s="385"/>
      <c r="CW37" s="385"/>
      <c r="CX37" s="385"/>
      <c r="CY37" s="385"/>
      <c r="CZ37" s="385"/>
      <c r="DA37" s="385"/>
      <c r="DB37" s="385"/>
      <c r="DC37" s="385"/>
      <c r="DD37" s="385"/>
      <c r="DE37" s="385"/>
      <c r="DF37" s="209"/>
      <c r="DG37" s="387" t="str">
        <f>IF('各会計、関係団体の財政状況及び健全化判断比率'!BR10="","",'各会計、関係団体の財政状況及び健全化判断比率'!BR10)</f>
        <v/>
      </c>
      <c r="DH37" s="387"/>
      <c r="DI37" s="216"/>
      <c r="DJ37" s="184"/>
      <c r="DK37" s="184"/>
      <c r="DL37" s="184"/>
      <c r="DM37" s="184"/>
      <c r="DN37" s="184"/>
      <c r="DO37" s="184"/>
    </row>
    <row r="38" spans="1:119" ht="32.25" customHeight="1" x14ac:dyDescent="0.15">
      <c r="A38" s="185"/>
      <c r="B38" s="211"/>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2"/>
      <c r="U38" s="386" t="str">
        <f t="shared" si="4"/>
        <v/>
      </c>
      <c r="V38" s="386"/>
      <c r="W38" s="385"/>
      <c r="X38" s="385"/>
      <c r="Y38" s="385"/>
      <c r="Z38" s="385"/>
      <c r="AA38" s="385"/>
      <c r="AB38" s="385"/>
      <c r="AC38" s="385"/>
      <c r="AD38" s="385"/>
      <c r="AE38" s="385"/>
      <c r="AF38" s="385"/>
      <c r="AG38" s="385"/>
      <c r="AH38" s="385"/>
      <c r="AI38" s="385"/>
      <c r="AJ38" s="385"/>
      <c r="AK38" s="385"/>
      <c r="AL38" s="212"/>
      <c r="AM38" s="386" t="str">
        <f t="shared" si="0"/>
        <v/>
      </c>
      <c r="AN38" s="386"/>
      <c r="AO38" s="385"/>
      <c r="AP38" s="385"/>
      <c r="AQ38" s="385"/>
      <c r="AR38" s="385"/>
      <c r="AS38" s="385"/>
      <c r="AT38" s="385"/>
      <c r="AU38" s="385"/>
      <c r="AV38" s="385"/>
      <c r="AW38" s="385"/>
      <c r="AX38" s="385"/>
      <c r="AY38" s="385"/>
      <c r="AZ38" s="385"/>
      <c r="BA38" s="385"/>
      <c r="BB38" s="385"/>
      <c r="BC38" s="385"/>
      <c r="BD38" s="212"/>
      <c r="BE38" s="386" t="str">
        <f t="shared" si="1"/>
        <v/>
      </c>
      <c r="BF38" s="386"/>
      <c r="BG38" s="385"/>
      <c r="BH38" s="385"/>
      <c r="BI38" s="385"/>
      <c r="BJ38" s="385"/>
      <c r="BK38" s="385"/>
      <c r="BL38" s="385"/>
      <c r="BM38" s="385"/>
      <c r="BN38" s="385"/>
      <c r="BO38" s="385"/>
      <c r="BP38" s="385"/>
      <c r="BQ38" s="385"/>
      <c r="BR38" s="385"/>
      <c r="BS38" s="385"/>
      <c r="BT38" s="385"/>
      <c r="BU38" s="385"/>
      <c r="BV38" s="212"/>
      <c r="BW38" s="386">
        <f t="shared" si="2"/>
        <v>14</v>
      </c>
      <c r="BX38" s="386"/>
      <c r="BY38" s="385" t="str">
        <f>IF('各会計、関係団体の財政状況及び健全化判断比率'!B72="","",'各会計、関係団体の財政状況及び健全化判断比率'!B72)</f>
        <v>　うち一般会計</v>
      </c>
      <c r="BZ38" s="385"/>
      <c r="CA38" s="385"/>
      <c r="CB38" s="385"/>
      <c r="CC38" s="385"/>
      <c r="CD38" s="385"/>
      <c r="CE38" s="385"/>
      <c r="CF38" s="385"/>
      <c r="CG38" s="385"/>
      <c r="CH38" s="385"/>
      <c r="CI38" s="385"/>
      <c r="CJ38" s="385"/>
      <c r="CK38" s="385"/>
      <c r="CL38" s="385"/>
      <c r="CM38" s="385"/>
      <c r="CN38" s="212"/>
      <c r="CO38" s="386">
        <f t="shared" si="3"/>
        <v>23</v>
      </c>
      <c r="CP38" s="386"/>
      <c r="CQ38" s="385" t="str">
        <f>IF('各会計、関係団体の財政状況及び健全化判断比率'!BS11="","",'各会計、関係団体の財政状況及び健全化判断比率'!BS11)</f>
        <v>（公財）厳原愛育会</v>
      </c>
      <c r="CR38" s="385"/>
      <c r="CS38" s="385"/>
      <c r="CT38" s="385"/>
      <c r="CU38" s="385"/>
      <c r="CV38" s="385"/>
      <c r="CW38" s="385"/>
      <c r="CX38" s="385"/>
      <c r="CY38" s="385"/>
      <c r="CZ38" s="385"/>
      <c r="DA38" s="385"/>
      <c r="DB38" s="385"/>
      <c r="DC38" s="385"/>
      <c r="DD38" s="385"/>
      <c r="DE38" s="385"/>
      <c r="DF38" s="209"/>
      <c r="DG38" s="387" t="str">
        <f>IF('各会計、関係団体の財政状況及び健全化判断比率'!BR11="","",'各会計、関係団体の財政状況及び健全化判断比率'!BR11)</f>
        <v/>
      </c>
      <c r="DH38" s="387"/>
      <c r="DI38" s="216"/>
      <c r="DJ38" s="184"/>
      <c r="DK38" s="184"/>
      <c r="DL38" s="184"/>
      <c r="DM38" s="184"/>
      <c r="DN38" s="184"/>
      <c r="DO38" s="184"/>
    </row>
    <row r="39" spans="1:119" ht="32.25" customHeight="1" x14ac:dyDescent="0.15">
      <c r="A39" s="185"/>
      <c r="B39" s="211"/>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2"/>
      <c r="U39" s="386" t="str">
        <f t="shared" si="4"/>
        <v/>
      </c>
      <c r="V39" s="386"/>
      <c r="W39" s="385"/>
      <c r="X39" s="385"/>
      <c r="Y39" s="385"/>
      <c r="Z39" s="385"/>
      <c r="AA39" s="385"/>
      <c r="AB39" s="385"/>
      <c r="AC39" s="385"/>
      <c r="AD39" s="385"/>
      <c r="AE39" s="385"/>
      <c r="AF39" s="385"/>
      <c r="AG39" s="385"/>
      <c r="AH39" s="385"/>
      <c r="AI39" s="385"/>
      <c r="AJ39" s="385"/>
      <c r="AK39" s="385"/>
      <c r="AL39" s="212"/>
      <c r="AM39" s="386" t="str">
        <f t="shared" si="0"/>
        <v/>
      </c>
      <c r="AN39" s="386"/>
      <c r="AO39" s="385"/>
      <c r="AP39" s="385"/>
      <c r="AQ39" s="385"/>
      <c r="AR39" s="385"/>
      <c r="AS39" s="385"/>
      <c r="AT39" s="385"/>
      <c r="AU39" s="385"/>
      <c r="AV39" s="385"/>
      <c r="AW39" s="385"/>
      <c r="AX39" s="385"/>
      <c r="AY39" s="385"/>
      <c r="AZ39" s="385"/>
      <c r="BA39" s="385"/>
      <c r="BB39" s="385"/>
      <c r="BC39" s="385"/>
      <c r="BD39" s="212"/>
      <c r="BE39" s="386" t="str">
        <f t="shared" si="1"/>
        <v/>
      </c>
      <c r="BF39" s="386"/>
      <c r="BG39" s="385"/>
      <c r="BH39" s="385"/>
      <c r="BI39" s="385"/>
      <c r="BJ39" s="385"/>
      <c r="BK39" s="385"/>
      <c r="BL39" s="385"/>
      <c r="BM39" s="385"/>
      <c r="BN39" s="385"/>
      <c r="BO39" s="385"/>
      <c r="BP39" s="385"/>
      <c r="BQ39" s="385"/>
      <c r="BR39" s="385"/>
      <c r="BS39" s="385"/>
      <c r="BT39" s="385"/>
      <c r="BU39" s="385"/>
      <c r="BV39" s="212"/>
      <c r="BW39" s="386">
        <f t="shared" si="2"/>
        <v>15</v>
      </c>
      <c r="BX39" s="386"/>
      <c r="BY39" s="385" t="str">
        <f>IF('各会計、関係団体の財政状況及び健全化判断比率'!B73="","",'各会計、関係団体の財政状況及び健全化判断比率'!B73)</f>
        <v>　うちその他の会計</v>
      </c>
      <c r="BZ39" s="385"/>
      <c r="CA39" s="385"/>
      <c r="CB39" s="385"/>
      <c r="CC39" s="385"/>
      <c r="CD39" s="385"/>
      <c r="CE39" s="385"/>
      <c r="CF39" s="385"/>
      <c r="CG39" s="385"/>
      <c r="CH39" s="385"/>
      <c r="CI39" s="385"/>
      <c r="CJ39" s="385"/>
      <c r="CK39" s="385"/>
      <c r="CL39" s="385"/>
      <c r="CM39" s="385"/>
      <c r="CN39" s="212"/>
      <c r="CO39" s="386">
        <f t="shared" si="3"/>
        <v>24</v>
      </c>
      <c r="CP39" s="386"/>
      <c r="CQ39" s="385" t="str">
        <f>IF('各会計、関係団体の財政状況及び健全化判断比率'!BS12="","",'各会計、関係団体の財政状況及び健全化判断比率'!BS12)</f>
        <v>（公財）対馬栽培漁業振興公社</v>
      </c>
      <c r="CR39" s="385"/>
      <c r="CS39" s="385"/>
      <c r="CT39" s="385"/>
      <c r="CU39" s="385"/>
      <c r="CV39" s="385"/>
      <c r="CW39" s="385"/>
      <c r="CX39" s="385"/>
      <c r="CY39" s="385"/>
      <c r="CZ39" s="385"/>
      <c r="DA39" s="385"/>
      <c r="DB39" s="385"/>
      <c r="DC39" s="385"/>
      <c r="DD39" s="385"/>
      <c r="DE39" s="385"/>
      <c r="DF39" s="209"/>
      <c r="DG39" s="387" t="str">
        <f>IF('各会計、関係団体の財政状況及び健全化判断比率'!BR12="","",'各会計、関係団体の財政状況及び健全化判断比率'!BR12)</f>
        <v/>
      </c>
      <c r="DH39" s="387"/>
      <c r="DI39" s="216"/>
      <c r="DJ39" s="184"/>
      <c r="DK39" s="184"/>
      <c r="DL39" s="184"/>
      <c r="DM39" s="184"/>
      <c r="DN39" s="184"/>
      <c r="DO39" s="184"/>
    </row>
    <row r="40" spans="1:119" ht="32.25" customHeight="1" x14ac:dyDescent="0.15">
      <c r="A40" s="185"/>
      <c r="B40" s="211"/>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2"/>
      <c r="U40" s="386" t="str">
        <f t="shared" si="4"/>
        <v/>
      </c>
      <c r="V40" s="386"/>
      <c r="W40" s="385"/>
      <c r="X40" s="385"/>
      <c r="Y40" s="385"/>
      <c r="Z40" s="385"/>
      <c r="AA40" s="385"/>
      <c r="AB40" s="385"/>
      <c r="AC40" s="385"/>
      <c r="AD40" s="385"/>
      <c r="AE40" s="385"/>
      <c r="AF40" s="385"/>
      <c r="AG40" s="385"/>
      <c r="AH40" s="385"/>
      <c r="AI40" s="385"/>
      <c r="AJ40" s="385"/>
      <c r="AK40" s="385"/>
      <c r="AL40" s="212"/>
      <c r="AM40" s="386" t="str">
        <f t="shared" si="0"/>
        <v/>
      </c>
      <c r="AN40" s="386"/>
      <c r="AO40" s="385"/>
      <c r="AP40" s="385"/>
      <c r="AQ40" s="385"/>
      <c r="AR40" s="385"/>
      <c r="AS40" s="385"/>
      <c r="AT40" s="385"/>
      <c r="AU40" s="385"/>
      <c r="AV40" s="385"/>
      <c r="AW40" s="385"/>
      <c r="AX40" s="385"/>
      <c r="AY40" s="385"/>
      <c r="AZ40" s="385"/>
      <c r="BA40" s="385"/>
      <c r="BB40" s="385"/>
      <c r="BC40" s="385"/>
      <c r="BD40" s="212"/>
      <c r="BE40" s="386" t="str">
        <f t="shared" si="1"/>
        <v/>
      </c>
      <c r="BF40" s="386"/>
      <c r="BG40" s="385"/>
      <c r="BH40" s="385"/>
      <c r="BI40" s="385"/>
      <c r="BJ40" s="385"/>
      <c r="BK40" s="385"/>
      <c r="BL40" s="385"/>
      <c r="BM40" s="385"/>
      <c r="BN40" s="385"/>
      <c r="BO40" s="385"/>
      <c r="BP40" s="385"/>
      <c r="BQ40" s="385"/>
      <c r="BR40" s="385"/>
      <c r="BS40" s="385"/>
      <c r="BT40" s="385"/>
      <c r="BU40" s="385"/>
      <c r="BV40" s="212"/>
      <c r="BW40" s="386">
        <f t="shared" si="2"/>
        <v>16</v>
      </c>
      <c r="BX40" s="386"/>
      <c r="BY40" s="385" t="str">
        <f>IF('各会計、関係団体の財政状況及び健全化判断比率'!B74="","",'各会計、関係団体の財政状況及び健全化判断比率'!B74)</f>
        <v>長崎県後期高齢者医療広域連合</v>
      </c>
      <c r="BZ40" s="385"/>
      <c r="CA40" s="385"/>
      <c r="CB40" s="385"/>
      <c r="CC40" s="385"/>
      <c r="CD40" s="385"/>
      <c r="CE40" s="385"/>
      <c r="CF40" s="385"/>
      <c r="CG40" s="385"/>
      <c r="CH40" s="385"/>
      <c r="CI40" s="385"/>
      <c r="CJ40" s="385"/>
      <c r="CK40" s="385"/>
      <c r="CL40" s="385"/>
      <c r="CM40" s="385"/>
      <c r="CN40" s="212"/>
      <c r="CO40" s="386">
        <f t="shared" si="3"/>
        <v>25</v>
      </c>
      <c r="CP40" s="386"/>
      <c r="CQ40" s="385" t="str">
        <f>IF('各会計、関係団体の財政状況及び健全化判断比率'!BS13="","",'各会計、関係団体の財政状況及び健全化判断比率'!BS13)</f>
        <v>（公社）長崎県林業公社</v>
      </c>
      <c r="CR40" s="385"/>
      <c r="CS40" s="385"/>
      <c r="CT40" s="385"/>
      <c r="CU40" s="385"/>
      <c r="CV40" s="385"/>
      <c r="CW40" s="385"/>
      <c r="CX40" s="385"/>
      <c r="CY40" s="385"/>
      <c r="CZ40" s="385"/>
      <c r="DA40" s="385"/>
      <c r="DB40" s="385"/>
      <c r="DC40" s="385"/>
      <c r="DD40" s="385"/>
      <c r="DE40" s="385"/>
      <c r="DF40" s="209"/>
      <c r="DG40" s="387" t="str">
        <f>IF('各会計、関係団体の財政状況及び健全化判断比率'!BR13="","",'各会計、関係団体の財政状況及び健全化判断比率'!BR13)</f>
        <v/>
      </c>
      <c r="DH40" s="387"/>
      <c r="DI40" s="216"/>
      <c r="DJ40" s="184"/>
      <c r="DK40" s="184"/>
      <c r="DL40" s="184"/>
      <c r="DM40" s="184"/>
      <c r="DN40" s="184"/>
      <c r="DO40" s="184"/>
    </row>
    <row r="41" spans="1:119" ht="32.25" customHeight="1" x14ac:dyDescent="0.15">
      <c r="A41" s="185"/>
      <c r="B41" s="211"/>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2"/>
      <c r="U41" s="386" t="str">
        <f t="shared" si="4"/>
        <v/>
      </c>
      <c r="V41" s="386"/>
      <c r="W41" s="385"/>
      <c r="X41" s="385"/>
      <c r="Y41" s="385"/>
      <c r="Z41" s="385"/>
      <c r="AA41" s="385"/>
      <c r="AB41" s="385"/>
      <c r="AC41" s="385"/>
      <c r="AD41" s="385"/>
      <c r="AE41" s="385"/>
      <c r="AF41" s="385"/>
      <c r="AG41" s="385"/>
      <c r="AH41" s="385"/>
      <c r="AI41" s="385"/>
      <c r="AJ41" s="385"/>
      <c r="AK41" s="385"/>
      <c r="AL41" s="212"/>
      <c r="AM41" s="386" t="str">
        <f t="shared" si="0"/>
        <v/>
      </c>
      <c r="AN41" s="386"/>
      <c r="AO41" s="385"/>
      <c r="AP41" s="385"/>
      <c r="AQ41" s="385"/>
      <c r="AR41" s="385"/>
      <c r="AS41" s="385"/>
      <c r="AT41" s="385"/>
      <c r="AU41" s="385"/>
      <c r="AV41" s="385"/>
      <c r="AW41" s="385"/>
      <c r="AX41" s="385"/>
      <c r="AY41" s="385"/>
      <c r="AZ41" s="385"/>
      <c r="BA41" s="385"/>
      <c r="BB41" s="385"/>
      <c r="BC41" s="385"/>
      <c r="BD41" s="212"/>
      <c r="BE41" s="386" t="str">
        <f t="shared" si="1"/>
        <v/>
      </c>
      <c r="BF41" s="386"/>
      <c r="BG41" s="385"/>
      <c r="BH41" s="385"/>
      <c r="BI41" s="385"/>
      <c r="BJ41" s="385"/>
      <c r="BK41" s="385"/>
      <c r="BL41" s="385"/>
      <c r="BM41" s="385"/>
      <c r="BN41" s="385"/>
      <c r="BO41" s="385"/>
      <c r="BP41" s="385"/>
      <c r="BQ41" s="385"/>
      <c r="BR41" s="385"/>
      <c r="BS41" s="385"/>
      <c r="BT41" s="385"/>
      <c r="BU41" s="385"/>
      <c r="BV41" s="212"/>
      <c r="BW41" s="386">
        <f t="shared" si="2"/>
        <v>17</v>
      </c>
      <c r="BX41" s="386"/>
      <c r="BY41" s="385" t="str">
        <f>IF('各会計、関係団体の財政状況及び健全化判断比率'!B75="","",'各会計、関係団体の財政状況及び健全化判断比率'!B75)</f>
        <v>　うち普通会計</v>
      </c>
      <c r="BZ41" s="385"/>
      <c r="CA41" s="385"/>
      <c r="CB41" s="385"/>
      <c r="CC41" s="385"/>
      <c r="CD41" s="385"/>
      <c r="CE41" s="385"/>
      <c r="CF41" s="385"/>
      <c r="CG41" s="385"/>
      <c r="CH41" s="385"/>
      <c r="CI41" s="385"/>
      <c r="CJ41" s="385"/>
      <c r="CK41" s="385"/>
      <c r="CL41" s="385"/>
      <c r="CM41" s="385"/>
      <c r="CN41" s="212"/>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09"/>
      <c r="DG41" s="387" t="str">
        <f>IF('各会計、関係団体の財政状況及び健全化判断比率'!BR14="","",'各会計、関係団体の財政状況及び健全化判断比率'!BR14)</f>
        <v/>
      </c>
      <c r="DH41" s="387"/>
      <c r="DI41" s="216"/>
      <c r="DJ41" s="184"/>
      <c r="DK41" s="184"/>
      <c r="DL41" s="184"/>
      <c r="DM41" s="184"/>
      <c r="DN41" s="184"/>
      <c r="DO41" s="184"/>
    </row>
    <row r="42" spans="1:119" ht="32.25" customHeight="1" x14ac:dyDescent="0.15">
      <c r="A42" s="184"/>
      <c r="B42" s="211"/>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2"/>
      <c r="U42" s="386" t="str">
        <f t="shared" si="4"/>
        <v/>
      </c>
      <c r="V42" s="386"/>
      <c r="W42" s="385"/>
      <c r="X42" s="385"/>
      <c r="Y42" s="385"/>
      <c r="Z42" s="385"/>
      <c r="AA42" s="385"/>
      <c r="AB42" s="385"/>
      <c r="AC42" s="385"/>
      <c r="AD42" s="385"/>
      <c r="AE42" s="385"/>
      <c r="AF42" s="385"/>
      <c r="AG42" s="385"/>
      <c r="AH42" s="385"/>
      <c r="AI42" s="385"/>
      <c r="AJ42" s="385"/>
      <c r="AK42" s="385"/>
      <c r="AL42" s="212"/>
      <c r="AM42" s="386" t="str">
        <f t="shared" si="0"/>
        <v/>
      </c>
      <c r="AN42" s="386"/>
      <c r="AO42" s="385"/>
      <c r="AP42" s="385"/>
      <c r="AQ42" s="385"/>
      <c r="AR42" s="385"/>
      <c r="AS42" s="385"/>
      <c r="AT42" s="385"/>
      <c r="AU42" s="385"/>
      <c r="AV42" s="385"/>
      <c r="AW42" s="385"/>
      <c r="AX42" s="385"/>
      <c r="AY42" s="385"/>
      <c r="AZ42" s="385"/>
      <c r="BA42" s="385"/>
      <c r="BB42" s="385"/>
      <c r="BC42" s="385"/>
      <c r="BD42" s="212"/>
      <c r="BE42" s="386" t="str">
        <f t="shared" si="1"/>
        <v/>
      </c>
      <c r="BF42" s="386"/>
      <c r="BG42" s="385"/>
      <c r="BH42" s="385"/>
      <c r="BI42" s="385"/>
      <c r="BJ42" s="385"/>
      <c r="BK42" s="385"/>
      <c r="BL42" s="385"/>
      <c r="BM42" s="385"/>
      <c r="BN42" s="385"/>
      <c r="BO42" s="385"/>
      <c r="BP42" s="385"/>
      <c r="BQ42" s="385"/>
      <c r="BR42" s="385"/>
      <c r="BS42" s="385"/>
      <c r="BT42" s="385"/>
      <c r="BU42" s="385"/>
      <c r="BV42" s="212"/>
      <c r="BW42" s="386">
        <f t="shared" si="2"/>
        <v>18</v>
      </c>
      <c r="BX42" s="386"/>
      <c r="BY42" s="385" t="str">
        <f>IF('各会計、関係団体の財政状況及び健全化判断比率'!B76="","",'各会計、関係団体の財政状況及び健全化判断比率'!B76)</f>
        <v>　うち事業会計</v>
      </c>
      <c r="BZ42" s="385"/>
      <c r="CA42" s="385"/>
      <c r="CB42" s="385"/>
      <c r="CC42" s="385"/>
      <c r="CD42" s="385"/>
      <c r="CE42" s="385"/>
      <c r="CF42" s="385"/>
      <c r="CG42" s="385"/>
      <c r="CH42" s="385"/>
      <c r="CI42" s="385"/>
      <c r="CJ42" s="385"/>
      <c r="CK42" s="385"/>
      <c r="CL42" s="385"/>
      <c r="CM42" s="385"/>
      <c r="CN42" s="212"/>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09"/>
      <c r="DG42" s="387" t="str">
        <f>IF('各会計、関係団体の財政状況及び健全化判断比率'!BR15="","",'各会計、関係団体の財政状況及び健全化判断比率'!BR15)</f>
        <v/>
      </c>
      <c r="DH42" s="387"/>
      <c r="DI42" s="216"/>
      <c r="DJ42" s="184"/>
      <c r="DK42" s="184"/>
      <c r="DL42" s="184"/>
      <c r="DM42" s="184"/>
      <c r="DN42" s="184"/>
      <c r="DO42" s="184"/>
    </row>
    <row r="43" spans="1:119" ht="32.25" customHeight="1" x14ac:dyDescent="0.15">
      <c r="A43" s="184"/>
      <c r="B43" s="211"/>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2"/>
      <c r="U43" s="386" t="str">
        <f t="shared" si="4"/>
        <v/>
      </c>
      <c r="V43" s="386"/>
      <c r="W43" s="385"/>
      <c r="X43" s="385"/>
      <c r="Y43" s="385"/>
      <c r="Z43" s="385"/>
      <c r="AA43" s="385"/>
      <c r="AB43" s="385"/>
      <c r="AC43" s="385"/>
      <c r="AD43" s="385"/>
      <c r="AE43" s="385"/>
      <c r="AF43" s="385"/>
      <c r="AG43" s="385"/>
      <c r="AH43" s="385"/>
      <c r="AI43" s="385"/>
      <c r="AJ43" s="385"/>
      <c r="AK43" s="385"/>
      <c r="AL43" s="212"/>
      <c r="AM43" s="386" t="str">
        <f t="shared" si="0"/>
        <v/>
      </c>
      <c r="AN43" s="386"/>
      <c r="AO43" s="385"/>
      <c r="AP43" s="385"/>
      <c r="AQ43" s="385"/>
      <c r="AR43" s="385"/>
      <c r="AS43" s="385"/>
      <c r="AT43" s="385"/>
      <c r="AU43" s="385"/>
      <c r="AV43" s="385"/>
      <c r="AW43" s="385"/>
      <c r="AX43" s="385"/>
      <c r="AY43" s="385"/>
      <c r="AZ43" s="385"/>
      <c r="BA43" s="385"/>
      <c r="BB43" s="385"/>
      <c r="BC43" s="385"/>
      <c r="BD43" s="212"/>
      <c r="BE43" s="386" t="str">
        <f t="shared" si="1"/>
        <v/>
      </c>
      <c r="BF43" s="386"/>
      <c r="BG43" s="385"/>
      <c r="BH43" s="385"/>
      <c r="BI43" s="385"/>
      <c r="BJ43" s="385"/>
      <c r="BK43" s="385"/>
      <c r="BL43" s="385"/>
      <c r="BM43" s="385"/>
      <c r="BN43" s="385"/>
      <c r="BO43" s="385"/>
      <c r="BP43" s="385"/>
      <c r="BQ43" s="385"/>
      <c r="BR43" s="385"/>
      <c r="BS43" s="385"/>
      <c r="BT43" s="385"/>
      <c r="BU43" s="385"/>
      <c r="BV43" s="212"/>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2"/>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09"/>
      <c r="DG43" s="387" t="str">
        <f>IF('各会計、関係団体の財政状況及び健全化判断比率'!BR16="","",'各会計、関係団体の財政状況及び健全化判断比率'!BR16)</f>
        <v/>
      </c>
      <c r="DH43" s="387"/>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210</v>
      </c>
    </row>
    <row r="50" spans="5:5" x14ac:dyDescent="0.15">
      <c r="E50" s="186" t="s">
        <v>211</v>
      </c>
    </row>
    <row r="51" spans="5:5" x14ac:dyDescent="0.15">
      <c r="E51" s="186" t="s">
        <v>212</v>
      </c>
    </row>
    <row r="52" spans="5:5" x14ac:dyDescent="0.15">
      <c r="E52" s="186"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SFjY/gbwQXoMdrtMNMBf3Cf+20UTpjVwUxw3FV37k47kHRQ3nuXc9pU8CGqfA1bSGxYnHVI6BuMv+SdYO1og==" saltValue="XomdU+UXFQ8gUDbJlTG8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R13" sqref="R13:Y13"/>
    </sheetView>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55" t="s">
        <v>214</v>
      </c>
      <c r="DI1" s="756"/>
      <c r="DJ1" s="756"/>
      <c r="DK1" s="756"/>
      <c r="DL1" s="756"/>
      <c r="DM1" s="756"/>
      <c r="DN1" s="757"/>
      <c r="DO1" s="224"/>
      <c r="DP1" s="755" t="s">
        <v>215</v>
      </c>
      <c r="DQ1" s="756"/>
      <c r="DR1" s="756"/>
      <c r="DS1" s="756"/>
      <c r="DT1" s="756"/>
      <c r="DU1" s="756"/>
      <c r="DV1" s="756"/>
      <c r="DW1" s="756"/>
      <c r="DX1" s="756"/>
      <c r="DY1" s="756"/>
      <c r="DZ1" s="756"/>
      <c r="EA1" s="756"/>
      <c r="EB1" s="756"/>
      <c r="EC1" s="757"/>
      <c r="ED1" s="222"/>
      <c r="EE1" s="222"/>
      <c r="EF1" s="222"/>
      <c r="EG1" s="222"/>
      <c r="EH1" s="222"/>
      <c r="EI1" s="222"/>
      <c r="EJ1" s="222"/>
      <c r="EK1" s="222"/>
      <c r="EL1" s="222"/>
      <c r="EM1" s="222"/>
    </row>
    <row r="2" spans="2:143" ht="22.5" customHeight="1" x14ac:dyDescent="0.15">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8" customFormat="1" ht="11.25" customHeight="1" x14ac:dyDescent="0.15">
      <c r="B5" s="722" t="s">
        <v>227</v>
      </c>
      <c r="C5" s="723"/>
      <c r="D5" s="723"/>
      <c r="E5" s="723"/>
      <c r="F5" s="723"/>
      <c r="G5" s="723"/>
      <c r="H5" s="723"/>
      <c r="I5" s="723"/>
      <c r="J5" s="723"/>
      <c r="K5" s="723"/>
      <c r="L5" s="723"/>
      <c r="M5" s="723"/>
      <c r="N5" s="723"/>
      <c r="O5" s="723"/>
      <c r="P5" s="723"/>
      <c r="Q5" s="724"/>
      <c r="R5" s="688">
        <v>2977450</v>
      </c>
      <c r="S5" s="689"/>
      <c r="T5" s="689"/>
      <c r="U5" s="689"/>
      <c r="V5" s="689"/>
      <c r="W5" s="689"/>
      <c r="X5" s="689"/>
      <c r="Y5" s="735"/>
      <c r="Z5" s="753">
        <v>9.1999999999999993</v>
      </c>
      <c r="AA5" s="753"/>
      <c r="AB5" s="753"/>
      <c r="AC5" s="753"/>
      <c r="AD5" s="754">
        <v>2977450</v>
      </c>
      <c r="AE5" s="754"/>
      <c r="AF5" s="754"/>
      <c r="AG5" s="754"/>
      <c r="AH5" s="754"/>
      <c r="AI5" s="754"/>
      <c r="AJ5" s="754"/>
      <c r="AK5" s="754"/>
      <c r="AL5" s="736">
        <v>18</v>
      </c>
      <c r="AM5" s="705"/>
      <c r="AN5" s="705"/>
      <c r="AO5" s="737"/>
      <c r="AP5" s="722" t="s">
        <v>228</v>
      </c>
      <c r="AQ5" s="723"/>
      <c r="AR5" s="723"/>
      <c r="AS5" s="723"/>
      <c r="AT5" s="723"/>
      <c r="AU5" s="723"/>
      <c r="AV5" s="723"/>
      <c r="AW5" s="723"/>
      <c r="AX5" s="723"/>
      <c r="AY5" s="723"/>
      <c r="AZ5" s="723"/>
      <c r="BA5" s="723"/>
      <c r="BB5" s="723"/>
      <c r="BC5" s="723"/>
      <c r="BD5" s="723"/>
      <c r="BE5" s="723"/>
      <c r="BF5" s="724"/>
      <c r="BG5" s="623">
        <v>2960795</v>
      </c>
      <c r="BH5" s="626"/>
      <c r="BI5" s="626"/>
      <c r="BJ5" s="626"/>
      <c r="BK5" s="626"/>
      <c r="BL5" s="626"/>
      <c r="BM5" s="626"/>
      <c r="BN5" s="627"/>
      <c r="BO5" s="685">
        <v>99.4</v>
      </c>
      <c r="BP5" s="685"/>
      <c r="BQ5" s="685"/>
      <c r="BR5" s="685"/>
      <c r="BS5" s="686">
        <v>32736</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192719</v>
      </c>
      <c r="S6" s="626"/>
      <c r="T6" s="626"/>
      <c r="U6" s="626"/>
      <c r="V6" s="626"/>
      <c r="W6" s="626"/>
      <c r="X6" s="626"/>
      <c r="Y6" s="627"/>
      <c r="Z6" s="685">
        <v>0.6</v>
      </c>
      <c r="AA6" s="685"/>
      <c r="AB6" s="685"/>
      <c r="AC6" s="685"/>
      <c r="AD6" s="686">
        <v>192719</v>
      </c>
      <c r="AE6" s="686"/>
      <c r="AF6" s="686"/>
      <c r="AG6" s="686"/>
      <c r="AH6" s="686"/>
      <c r="AI6" s="686"/>
      <c r="AJ6" s="686"/>
      <c r="AK6" s="686"/>
      <c r="AL6" s="628">
        <v>1.2</v>
      </c>
      <c r="AM6" s="629"/>
      <c r="AN6" s="629"/>
      <c r="AO6" s="687"/>
      <c r="AP6" s="620" t="s">
        <v>233</v>
      </c>
      <c r="AQ6" s="621"/>
      <c r="AR6" s="621"/>
      <c r="AS6" s="621"/>
      <c r="AT6" s="621"/>
      <c r="AU6" s="621"/>
      <c r="AV6" s="621"/>
      <c r="AW6" s="621"/>
      <c r="AX6" s="621"/>
      <c r="AY6" s="621"/>
      <c r="AZ6" s="621"/>
      <c r="BA6" s="621"/>
      <c r="BB6" s="621"/>
      <c r="BC6" s="621"/>
      <c r="BD6" s="621"/>
      <c r="BE6" s="621"/>
      <c r="BF6" s="622"/>
      <c r="BG6" s="623">
        <v>2960795</v>
      </c>
      <c r="BH6" s="626"/>
      <c r="BI6" s="626"/>
      <c r="BJ6" s="626"/>
      <c r="BK6" s="626"/>
      <c r="BL6" s="626"/>
      <c r="BM6" s="626"/>
      <c r="BN6" s="627"/>
      <c r="BO6" s="685">
        <v>99.4</v>
      </c>
      <c r="BP6" s="685"/>
      <c r="BQ6" s="685"/>
      <c r="BR6" s="685"/>
      <c r="BS6" s="686">
        <v>32736</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190898</v>
      </c>
      <c r="CS6" s="626"/>
      <c r="CT6" s="626"/>
      <c r="CU6" s="626"/>
      <c r="CV6" s="626"/>
      <c r="CW6" s="626"/>
      <c r="CX6" s="626"/>
      <c r="CY6" s="627"/>
      <c r="CZ6" s="736">
        <v>0.6</v>
      </c>
      <c r="DA6" s="705"/>
      <c r="DB6" s="705"/>
      <c r="DC6" s="739"/>
      <c r="DD6" s="631" t="s">
        <v>128</v>
      </c>
      <c r="DE6" s="626"/>
      <c r="DF6" s="626"/>
      <c r="DG6" s="626"/>
      <c r="DH6" s="626"/>
      <c r="DI6" s="626"/>
      <c r="DJ6" s="626"/>
      <c r="DK6" s="626"/>
      <c r="DL6" s="626"/>
      <c r="DM6" s="626"/>
      <c r="DN6" s="626"/>
      <c r="DO6" s="626"/>
      <c r="DP6" s="627"/>
      <c r="DQ6" s="631">
        <v>190746</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5078</v>
      </c>
      <c r="S7" s="626"/>
      <c r="T7" s="626"/>
      <c r="U7" s="626"/>
      <c r="V7" s="626"/>
      <c r="W7" s="626"/>
      <c r="X7" s="626"/>
      <c r="Y7" s="627"/>
      <c r="Z7" s="685">
        <v>0</v>
      </c>
      <c r="AA7" s="685"/>
      <c r="AB7" s="685"/>
      <c r="AC7" s="685"/>
      <c r="AD7" s="686">
        <v>5078</v>
      </c>
      <c r="AE7" s="686"/>
      <c r="AF7" s="686"/>
      <c r="AG7" s="686"/>
      <c r="AH7" s="686"/>
      <c r="AI7" s="686"/>
      <c r="AJ7" s="686"/>
      <c r="AK7" s="686"/>
      <c r="AL7" s="628">
        <v>0</v>
      </c>
      <c r="AM7" s="629"/>
      <c r="AN7" s="629"/>
      <c r="AO7" s="687"/>
      <c r="AP7" s="620" t="s">
        <v>236</v>
      </c>
      <c r="AQ7" s="621"/>
      <c r="AR7" s="621"/>
      <c r="AS7" s="621"/>
      <c r="AT7" s="621"/>
      <c r="AU7" s="621"/>
      <c r="AV7" s="621"/>
      <c r="AW7" s="621"/>
      <c r="AX7" s="621"/>
      <c r="AY7" s="621"/>
      <c r="AZ7" s="621"/>
      <c r="BA7" s="621"/>
      <c r="BB7" s="621"/>
      <c r="BC7" s="621"/>
      <c r="BD7" s="621"/>
      <c r="BE7" s="621"/>
      <c r="BF7" s="622"/>
      <c r="BG7" s="623">
        <v>1422887</v>
      </c>
      <c r="BH7" s="626"/>
      <c r="BI7" s="626"/>
      <c r="BJ7" s="626"/>
      <c r="BK7" s="626"/>
      <c r="BL7" s="626"/>
      <c r="BM7" s="626"/>
      <c r="BN7" s="627"/>
      <c r="BO7" s="685">
        <v>47.8</v>
      </c>
      <c r="BP7" s="685"/>
      <c r="BQ7" s="685"/>
      <c r="BR7" s="685"/>
      <c r="BS7" s="686">
        <v>32736</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4008616</v>
      </c>
      <c r="CS7" s="626"/>
      <c r="CT7" s="626"/>
      <c r="CU7" s="626"/>
      <c r="CV7" s="626"/>
      <c r="CW7" s="626"/>
      <c r="CX7" s="626"/>
      <c r="CY7" s="627"/>
      <c r="CZ7" s="685">
        <v>12.8</v>
      </c>
      <c r="DA7" s="685"/>
      <c r="DB7" s="685"/>
      <c r="DC7" s="685"/>
      <c r="DD7" s="631">
        <v>280296</v>
      </c>
      <c r="DE7" s="626"/>
      <c r="DF7" s="626"/>
      <c r="DG7" s="626"/>
      <c r="DH7" s="626"/>
      <c r="DI7" s="626"/>
      <c r="DJ7" s="626"/>
      <c r="DK7" s="626"/>
      <c r="DL7" s="626"/>
      <c r="DM7" s="626"/>
      <c r="DN7" s="626"/>
      <c r="DO7" s="626"/>
      <c r="DP7" s="627"/>
      <c r="DQ7" s="631">
        <v>2940201</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6973</v>
      </c>
      <c r="S8" s="626"/>
      <c r="T8" s="626"/>
      <c r="U8" s="626"/>
      <c r="V8" s="626"/>
      <c r="W8" s="626"/>
      <c r="X8" s="626"/>
      <c r="Y8" s="627"/>
      <c r="Z8" s="685">
        <v>0</v>
      </c>
      <c r="AA8" s="685"/>
      <c r="AB8" s="685"/>
      <c r="AC8" s="685"/>
      <c r="AD8" s="686">
        <v>6973</v>
      </c>
      <c r="AE8" s="686"/>
      <c r="AF8" s="686"/>
      <c r="AG8" s="686"/>
      <c r="AH8" s="686"/>
      <c r="AI8" s="686"/>
      <c r="AJ8" s="686"/>
      <c r="AK8" s="686"/>
      <c r="AL8" s="628">
        <v>0</v>
      </c>
      <c r="AM8" s="629"/>
      <c r="AN8" s="629"/>
      <c r="AO8" s="687"/>
      <c r="AP8" s="620" t="s">
        <v>239</v>
      </c>
      <c r="AQ8" s="621"/>
      <c r="AR8" s="621"/>
      <c r="AS8" s="621"/>
      <c r="AT8" s="621"/>
      <c r="AU8" s="621"/>
      <c r="AV8" s="621"/>
      <c r="AW8" s="621"/>
      <c r="AX8" s="621"/>
      <c r="AY8" s="621"/>
      <c r="AZ8" s="621"/>
      <c r="BA8" s="621"/>
      <c r="BB8" s="621"/>
      <c r="BC8" s="621"/>
      <c r="BD8" s="621"/>
      <c r="BE8" s="621"/>
      <c r="BF8" s="622"/>
      <c r="BG8" s="623">
        <v>46727</v>
      </c>
      <c r="BH8" s="626"/>
      <c r="BI8" s="626"/>
      <c r="BJ8" s="626"/>
      <c r="BK8" s="626"/>
      <c r="BL8" s="626"/>
      <c r="BM8" s="626"/>
      <c r="BN8" s="627"/>
      <c r="BO8" s="685">
        <v>1.6</v>
      </c>
      <c r="BP8" s="685"/>
      <c r="BQ8" s="685"/>
      <c r="BR8" s="685"/>
      <c r="BS8" s="631" t="s">
        <v>128</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6572503</v>
      </c>
      <c r="CS8" s="626"/>
      <c r="CT8" s="626"/>
      <c r="CU8" s="626"/>
      <c r="CV8" s="626"/>
      <c r="CW8" s="626"/>
      <c r="CX8" s="626"/>
      <c r="CY8" s="627"/>
      <c r="CZ8" s="685">
        <v>21.1</v>
      </c>
      <c r="DA8" s="685"/>
      <c r="DB8" s="685"/>
      <c r="DC8" s="685"/>
      <c r="DD8" s="631">
        <v>154314</v>
      </c>
      <c r="DE8" s="626"/>
      <c r="DF8" s="626"/>
      <c r="DG8" s="626"/>
      <c r="DH8" s="626"/>
      <c r="DI8" s="626"/>
      <c r="DJ8" s="626"/>
      <c r="DK8" s="626"/>
      <c r="DL8" s="626"/>
      <c r="DM8" s="626"/>
      <c r="DN8" s="626"/>
      <c r="DO8" s="626"/>
      <c r="DP8" s="627"/>
      <c r="DQ8" s="631">
        <v>3191011</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7143</v>
      </c>
      <c r="S9" s="626"/>
      <c r="T9" s="626"/>
      <c r="U9" s="626"/>
      <c r="V9" s="626"/>
      <c r="W9" s="626"/>
      <c r="X9" s="626"/>
      <c r="Y9" s="627"/>
      <c r="Z9" s="685">
        <v>0</v>
      </c>
      <c r="AA9" s="685"/>
      <c r="AB9" s="685"/>
      <c r="AC9" s="685"/>
      <c r="AD9" s="686">
        <v>7143</v>
      </c>
      <c r="AE9" s="686"/>
      <c r="AF9" s="686"/>
      <c r="AG9" s="686"/>
      <c r="AH9" s="686"/>
      <c r="AI9" s="686"/>
      <c r="AJ9" s="686"/>
      <c r="AK9" s="686"/>
      <c r="AL9" s="628">
        <v>0</v>
      </c>
      <c r="AM9" s="629"/>
      <c r="AN9" s="629"/>
      <c r="AO9" s="687"/>
      <c r="AP9" s="620" t="s">
        <v>242</v>
      </c>
      <c r="AQ9" s="621"/>
      <c r="AR9" s="621"/>
      <c r="AS9" s="621"/>
      <c r="AT9" s="621"/>
      <c r="AU9" s="621"/>
      <c r="AV9" s="621"/>
      <c r="AW9" s="621"/>
      <c r="AX9" s="621"/>
      <c r="AY9" s="621"/>
      <c r="AZ9" s="621"/>
      <c r="BA9" s="621"/>
      <c r="BB9" s="621"/>
      <c r="BC9" s="621"/>
      <c r="BD9" s="621"/>
      <c r="BE9" s="621"/>
      <c r="BF9" s="622"/>
      <c r="BG9" s="623">
        <v>1196870</v>
      </c>
      <c r="BH9" s="626"/>
      <c r="BI9" s="626"/>
      <c r="BJ9" s="626"/>
      <c r="BK9" s="626"/>
      <c r="BL9" s="626"/>
      <c r="BM9" s="626"/>
      <c r="BN9" s="627"/>
      <c r="BO9" s="685">
        <v>40.200000000000003</v>
      </c>
      <c r="BP9" s="685"/>
      <c r="BQ9" s="685"/>
      <c r="BR9" s="685"/>
      <c r="BS9" s="631" t="s">
        <v>128</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4482818</v>
      </c>
      <c r="CS9" s="626"/>
      <c r="CT9" s="626"/>
      <c r="CU9" s="626"/>
      <c r="CV9" s="626"/>
      <c r="CW9" s="626"/>
      <c r="CX9" s="626"/>
      <c r="CY9" s="627"/>
      <c r="CZ9" s="685">
        <v>14.4</v>
      </c>
      <c r="DA9" s="685"/>
      <c r="DB9" s="685"/>
      <c r="DC9" s="685"/>
      <c r="DD9" s="631">
        <v>995793</v>
      </c>
      <c r="DE9" s="626"/>
      <c r="DF9" s="626"/>
      <c r="DG9" s="626"/>
      <c r="DH9" s="626"/>
      <c r="DI9" s="626"/>
      <c r="DJ9" s="626"/>
      <c r="DK9" s="626"/>
      <c r="DL9" s="626"/>
      <c r="DM9" s="626"/>
      <c r="DN9" s="626"/>
      <c r="DO9" s="626"/>
      <c r="DP9" s="627"/>
      <c r="DQ9" s="631">
        <v>3034707</v>
      </c>
      <c r="DR9" s="626"/>
      <c r="DS9" s="626"/>
      <c r="DT9" s="626"/>
      <c r="DU9" s="626"/>
      <c r="DV9" s="626"/>
      <c r="DW9" s="626"/>
      <c r="DX9" s="626"/>
      <c r="DY9" s="626"/>
      <c r="DZ9" s="626"/>
      <c r="EA9" s="626"/>
      <c r="EB9" s="626"/>
      <c r="EC9" s="666"/>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136</v>
      </c>
      <c r="S10" s="626"/>
      <c r="T10" s="626"/>
      <c r="U10" s="626"/>
      <c r="V10" s="626"/>
      <c r="W10" s="626"/>
      <c r="X10" s="626"/>
      <c r="Y10" s="627"/>
      <c r="Z10" s="685" t="s">
        <v>128</v>
      </c>
      <c r="AA10" s="685"/>
      <c r="AB10" s="685"/>
      <c r="AC10" s="685"/>
      <c r="AD10" s="686" t="s">
        <v>136</v>
      </c>
      <c r="AE10" s="686"/>
      <c r="AF10" s="686"/>
      <c r="AG10" s="686"/>
      <c r="AH10" s="686"/>
      <c r="AI10" s="686"/>
      <c r="AJ10" s="686"/>
      <c r="AK10" s="686"/>
      <c r="AL10" s="628" t="s">
        <v>128</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82539</v>
      </c>
      <c r="BH10" s="626"/>
      <c r="BI10" s="626"/>
      <c r="BJ10" s="626"/>
      <c r="BK10" s="626"/>
      <c r="BL10" s="626"/>
      <c r="BM10" s="626"/>
      <c r="BN10" s="627"/>
      <c r="BO10" s="685">
        <v>2.8</v>
      </c>
      <c r="BP10" s="685"/>
      <c r="BQ10" s="685"/>
      <c r="BR10" s="685"/>
      <c r="BS10" s="631">
        <v>13699</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t="s">
        <v>136</v>
      </c>
      <c r="CS10" s="626"/>
      <c r="CT10" s="626"/>
      <c r="CU10" s="626"/>
      <c r="CV10" s="626"/>
      <c r="CW10" s="626"/>
      <c r="CX10" s="626"/>
      <c r="CY10" s="627"/>
      <c r="CZ10" s="685" t="s">
        <v>128</v>
      </c>
      <c r="DA10" s="685"/>
      <c r="DB10" s="685"/>
      <c r="DC10" s="685"/>
      <c r="DD10" s="631" t="s">
        <v>136</v>
      </c>
      <c r="DE10" s="626"/>
      <c r="DF10" s="626"/>
      <c r="DG10" s="626"/>
      <c r="DH10" s="626"/>
      <c r="DI10" s="626"/>
      <c r="DJ10" s="626"/>
      <c r="DK10" s="626"/>
      <c r="DL10" s="626"/>
      <c r="DM10" s="626"/>
      <c r="DN10" s="626"/>
      <c r="DO10" s="626"/>
      <c r="DP10" s="627"/>
      <c r="DQ10" s="631" t="s">
        <v>247</v>
      </c>
      <c r="DR10" s="626"/>
      <c r="DS10" s="626"/>
      <c r="DT10" s="626"/>
      <c r="DU10" s="626"/>
      <c r="DV10" s="626"/>
      <c r="DW10" s="626"/>
      <c r="DX10" s="626"/>
      <c r="DY10" s="626"/>
      <c r="DZ10" s="626"/>
      <c r="EA10" s="626"/>
      <c r="EB10" s="626"/>
      <c r="EC10" s="666"/>
    </row>
    <row r="11" spans="2:143" ht="11.25" customHeight="1" x14ac:dyDescent="0.15">
      <c r="B11" s="620" t="s">
        <v>248</v>
      </c>
      <c r="C11" s="621"/>
      <c r="D11" s="621"/>
      <c r="E11" s="621"/>
      <c r="F11" s="621"/>
      <c r="G11" s="621"/>
      <c r="H11" s="621"/>
      <c r="I11" s="621"/>
      <c r="J11" s="621"/>
      <c r="K11" s="621"/>
      <c r="L11" s="621"/>
      <c r="M11" s="621"/>
      <c r="N11" s="621"/>
      <c r="O11" s="621"/>
      <c r="P11" s="621"/>
      <c r="Q11" s="622"/>
      <c r="R11" s="623" t="s">
        <v>128</v>
      </c>
      <c r="S11" s="626"/>
      <c r="T11" s="626"/>
      <c r="U11" s="626"/>
      <c r="V11" s="626"/>
      <c r="W11" s="626"/>
      <c r="X11" s="626"/>
      <c r="Y11" s="627"/>
      <c r="Z11" s="685" t="s">
        <v>128</v>
      </c>
      <c r="AA11" s="685"/>
      <c r="AB11" s="685"/>
      <c r="AC11" s="685"/>
      <c r="AD11" s="686" t="s">
        <v>128</v>
      </c>
      <c r="AE11" s="686"/>
      <c r="AF11" s="686"/>
      <c r="AG11" s="686"/>
      <c r="AH11" s="686"/>
      <c r="AI11" s="686"/>
      <c r="AJ11" s="686"/>
      <c r="AK11" s="686"/>
      <c r="AL11" s="628" t="s">
        <v>136</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96751</v>
      </c>
      <c r="BH11" s="626"/>
      <c r="BI11" s="626"/>
      <c r="BJ11" s="626"/>
      <c r="BK11" s="626"/>
      <c r="BL11" s="626"/>
      <c r="BM11" s="626"/>
      <c r="BN11" s="627"/>
      <c r="BO11" s="685">
        <v>3.2</v>
      </c>
      <c r="BP11" s="685"/>
      <c r="BQ11" s="685"/>
      <c r="BR11" s="685"/>
      <c r="BS11" s="631">
        <v>19037</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3802808</v>
      </c>
      <c r="CS11" s="626"/>
      <c r="CT11" s="626"/>
      <c r="CU11" s="626"/>
      <c r="CV11" s="626"/>
      <c r="CW11" s="626"/>
      <c r="CX11" s="626"/>
      <c r="CY11" s="627"/>
      <c r="CZ11" s="685">
        <v>12.2</v>
      </c>
      <c r="DA11" s="685"/>
      <c r="DB11" s="685"/>
      <c r="DC11" s="685"/>
      <c r="DD11" s="631">
        <v>2079854</v>
      </c>
      <c r="DE11" s="626"/>
      <c r="DF11" s="626"/>
      <c r="DG11" s="626"/>
      <c r="DH11" s="626"/>
      <c r="DI11" s="626"/>
      <c r="DJ11" s="626"/>
      <c r="DK11" s="626"/>
      <c r="DL11" s="626"/>
      <c r="DM11" s="626"/>
      <c r="DN11" s="626"/>
      <c r="DO11" s="626"/>
      <c r="DP11" s="627"/>
      <c r="DQ11" s="631">
        <v>773109</v>
      </c>
      <c r="DR11" s="626"/>
      <c r="DS11" s="626"/>
      <c r="DT11" s="626"/>
      <c r="DU11" s="626"/>
      <c r="DV11" s="626"/>
      <c r="DW11" s="626"/>
      <c r="DX11" s="626"/>
      <c r="DY11" s="626"/>
      <c r="DZ11" s="626"/>
      <c r="EA11" s="626"/>
      <c r="EB11" s="626"/>
      <c r="EC11" s="666"/>
    </row>
    <row r="12" spans="2:143" ht="11.25" customHeight="1" x14ac:dyDescent="0.15">
      <c r="B12" s="620" t="s">
        <v>251</v>
      </c>
      <c r="C12" s="621"/>
      <c r="D12" s="621"/>
      <c r="E12" s="621"/>
      <c r="F12" s="621"/>
      <c r="G12" s="621"/>
      <c r="H12" s="621"/>
      <c r="I12" s="621"/>
      <c r="J12" s="621"/>
      <c r="K12" s="621"/>
      <c r="L12" s="621"/>
      <c r="M12" s="621"/>
      <c r="N12" s="621"/>
      <c r="O12" s="621"/>
      <c r="P12" s="621"/>
      <c r="Q12" s="622"/>
      <c r="R12" s="623">
        <v>560587</v>
      </c>
      <c r="S12" s="626"/>
      <c r="T12" s="626"/>
      <c r="U12" s="626"/>
      <c r="V12" s="626"/>
      <c r="W12" s="626"/>
      <c r="X12" s="626"/>
      <c r="Y12" s="627"/>
      <c r="Z12" s="685">
        <v>1.7</v>
      </c>
      <c r="AA12" s="685"/>
      <c r="AB12" s="685"/>
      <c r="AC12" s="685"/>
      <c r="AD12" s="686">
        <v>560587</v>
      </c>
      <c r="AE12" s="686"/>
      <c r="AF12" s="686"/>
      <c r="AG12" s="686"/>
      <c r="AH12" s="686"/>
      <c r="AI12" s="686"/>
      <c r="AJ12" s="686"/>
      <c r="AK12" s="686"/>
      <c r="AL12" s="628">
        <v>3.4</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1131199</v>
      </c>
      <c r="BH12" s="626"/>
      <c r="BI12" s="626"/>
      <c r="BJ12" s="626"/>
      <c r="BK12" s="626"/>
      <c r="BL12" s="626"/>
      <c r="BM12" s="626"/>
      <c r="BN12" s="627"/>
      <c r="BO12" s="685">
        <v>38</v>
      </c>
      <c r="BP12" s="685"/>
      <c r="BQ12" s="685"/>
      <c r="BR12" s="685"/>
      <c r="BS12" s="631" t="s">
        <v>136</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738595</v>
      </c>
      <c r="CS12" s="626"/>
      <c r="CT12" s="626"/>
      <c r="CU12" s="626"/>
      <c r="CV12" s="626"/>
      <c r="CW12" s="626"/>
      <c r="CX12" s="626"/>
      <c r="CY12" s="627"/>
      <c r="CZ12" s="685">
        <v>2.4</v>
      </c>
      <c r="DA12" s="685"/>
      <c r="DB12" s="685"/>
      <c r="DC12" s="685"/>
      <c r="DD12" s="631">
        <v>20396</v>
      </c>
      <c r="DE12" s="626"/>
      <c r="DF12" s="626"/>
      <c r="DG12" s="626"/>
      <c r="DH12" s="626"/>
      <c r="DI12" s="626"/>
      <c r="DJ12" s="626"/>
      <c r="DK12" s="626"/>
      <c r="DL12" s="626"/>
      <c r="DM12" s="626"/>
      <c r="DN12" s="626"/>
      <c r="DO12" s="626"/>
      <c r="DP12" s="627"/>
      <c r="DQ12" s="631">
        <v>553074</v>
      </c>
      <c r="DR12" s="626"/>
      <c r="DS12" s="626"/>
      <c r="DT12" s="626"/>
      <c r="DU12" s="626"/>
      <c r="DV12" s="626"/>
      <c r="DW12" s="626"/>
      <c r="DX12" s="626"/>
      <c r="DY12" s="626"/>
      <c r="DZ12" s="626"/>
      <c r="EA12" s="626"/>
      <c r="EB12" s="626"/>
      <c r="EC12" s="666"/>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128</v>
      </c>
      <c r="S13" s="626"/>
      <c r="T13" s="626"/>
      <c r="U13" s="626"/>
      <c r="V13" s="626"/>
      <c r="W13" s="626"/>
      <c r="X13" s="626"/>
      <c r="Y13" s="627"/>
      <c r="Z13" s="685" t="s">
        <v>128</v>
      </c>
      <c r="AA13" s="685"/>
      <c r="AB13" s="685"/>
      <c r="AC13" s="685"/>
      <c r="AD13" s="686" t="s">
        <v>128</v>
      </c>
      <c r="AE13" s="686"/>
      <c r="AF13" s="686"/>
      <c r="AG13" s="686"/>
      <c r="AH13" s="686"/>
      <c r="AI13" s="686"/>
      <c r="AJ13" s="686"/>
      <c r="AK13" s="686"/>
      <c r="AL13" s="628" t="s">
        <v>128</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1111567</v>
      </c>
      <c r="BH13" s="626"/>
      <c r="BI13" s="626"/>
      <c r="BJ13" s="626"/>
      <c r="BK13" s="626"/>
      <c r="BL13" s="626"/>
      <c r="BM13" s="626"/>
      <c r="BN13" s="627"/>
      <c r="BO13" s="685">
        <v>37.299999999999997</v>
      </c>
      <c r="BP13" s="685"/>
      <c r="BQ13" s="685"/>
      <c r="BR13" s="685"/>
      <c r="BS13" s="631" t="s">
        <v>247</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2299065</v>
      </c>
      <c r="CS13" s="626"/>
      <c r="CT13" s="626"/>
      <c r="CU13" s="626"/>
      <c r="CV13" s="626"/>
      <c r="CW13" s="626"/>
      <c r="CX13" s="626"/>
      <c r="CY13" s="627"/>
      <c r="CZ13" s="685">
        <v>7.4</v>
      </c>
      <c r="DA13" s="685"/>
      <c r="DB13" s="685"/>
      <c r="DC13" s="685"/>
      <c r="DD13" s="631">
        <v>1917101</v>
      </c>
      <c r="DE13" s="626"/>
      <c r="DF13" s="626"/>
      <c r="DG13" s="626"/>
      <c r="DH13" s="626"/>
      <c r="DI13" s="626"/>
      <c r="DJ13" s="626"/>
      <c r="DK13" s="626"/>
      <c r="DL13" s="626"/>
      <c r="DM13" s="626"/>
      <c r="DN13" s="626"/>
      <c r="DO13" s="626"/>
      <c r="DP13" s="627"/>
      <c r="DQ13" s="631">
        <v>373812</v>
      </c>
      <c r="DR13" s="626"/>
      <c r="DS13" s="626"/>
      <c r="DT13" s="626"/>
      <c r="DU13" s="626"/>
      <c r="DV13" s="626"/>
      <c r="DW13" s="626"/>
      <c r="DX13" s="626"/>
      <c r="DY13" s="626"/>
      <c r="DZ13" s="626"/>
      <c r="EA13" s="626"/>
      <c r="EB13" s="626"/>
      <c r="EC13" s="666"/>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136</v>
      </c>
      <c r="S14" s="626"/>
      <c r="T14" s="626"/>
      <c r="U14" s="626"/>
      <c r="V14" s="626"/>
      <c r="W14" s="626"/>
      <c r="X14" s="626"/>
      <c r="Y14" s="627"/>
      <c r="Z14" s="685" t="s">
        <v>128</v>
      </c>
      <c r="AA14" s="685"/>
      <c r="AB14" s="685"/>
      <c r="AC14" s="685"/>
      <c r="AD14" s="686" t="s">
        <v>128</v>
      </c>
      <c r="AE14" s="686"/>
      <c r="AF14" s="686"/>
      <c r="AG14" s="686"/>
      <c r="AH14" s="686"/>
      <c r="AI14" s="686"/>
      <c r="AJ14" s="686"/>
      <c r="AK14" s="686"/>
      <c r="AL14" s="628" t="s">
        <v>247</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133500</v>
      </c>
      <c r="BH14" s="626"/>
      <c r="BI14" s="626"/>
      <c r="BJ14" s="626"/>
      <c r="BK14" s="626"/>
      <c r="BL14" s="626"/>
      <c r="BM14" s="626"/>
      <c r="BN14" s="627"/>
      <c r="BO14" s="685">
        <v>4.5</v>
      </c>
      <c r="BP14" s="685"/>
      <c r="BQ14" s="685"/>
      <c r="BR14" s="685"/>
      <c r="BS14" s="631" t="s">
        <v>136</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941677</v>
      </c>
      <c r="CS14" s="626"/>
      <c r="CT14" s="626"/>
      <c r="CU14" s="626"/>
      <c r="CV14" s="626"/>
      <c r="CW14" s="626"/>
      <c r="CX14" s="626"/>
      <c r="CY14" s="627"/>
      <c r="CZ14" s="685">
        <v>3</v>
      </c>
      <c r="DA14" s="685"/>
      <c r="DB14" s="685"/>
      <c r="DC14" s="685"/>
      <c r="DD14" s="631">
        <v>150617</v>
      </c>
      <c r="DE14" s="626"/>
      <c r="DF14" s="626"/>
      <c r="DG14" s="626"/>
      <c r="DH14" s="626"/>
      <c r="DI14" s="626"/>
      <c r="DJ14" s="626"/>
      <c r="DK14" s="626"/>
      <c r="DL14" s="626"/>
      <c r="DM14" s="626"/>
      <c r="DN14" s="626"/>
      <c r="DO14" s="626"/>
      <c r="DP14" s="627"/>
      <c r="DQ14" s="631">
        <v>751722</v>
      </c>
      <c r="DR14" s="626"/>
      <c r="DS14" s="626"/>
      <c r="DT14" s="626"/>
      <c r="DU14" s="626"/>
      <c r="DV14" s="626"/>
      <c r="DW14" s="626"/>
      <c r="DX14" s="626"/>
      <c r="DY14" s="626"/>
      <c r="DZ14" s="626"/>
      <c r="EA14" s="626"/>
      <c r="EB14" s="626"/>
      <c r="EC14" s="666"/>
    </row>
    <row r="15" spans="2:143" ht="11.25" customHeight="1" x14ac:dyDescent="0.15">
      <c r="B15" s="620" t="s">
        <v>260</v>
      </c>
      <c r="C15" s="621"/>
      <c r="D15" s="621"/>
      <c r="E15" s="621"/>
      <c r="F15" s="621"/>
      <c r="G15" s="621"/>
      <c r="H15" s="621"/>
      <c r="I15" s="621"/>
      <c r="J15" s="621"/>
      <c r="K15" s="621"/>
      <c r="L15" s="621"/>
      <c r="M15" s="621"/>
      <c r="N15" s="621"/>
      <c r="O15" s="621"/>
      <c r="P15" s="621"/>
      <c r="Q15" s="622"/>
      <c r="R15" s="623">
        <v>37627</v>
      </c>
      <c r="S15" s="626"/>
      <c r="T15" s="626"/>
      <c r="U15" s="626"/>
      <c r="V15" s="626"/>
      <c r="W15" s="626"/>
      <c r="X15" s="626"/>
      <c r="Y15" s="627"/>
      <c r="Z15" s="685">
        <v>0.1</v>
      </c>
      <c r="AA15" s="685"/>
      <c r="AB15" s="685"/>
      <c r="AC15" s="685"/>
      <c r="AD15" s="686">
        <v>37627</v>
      </c>
      <c r="AE15" s="686"/>
      <c r="AF15" s="686"/>
      <c r="AG15" s="686"/>
      <c r="AH15" s="686"/>
      <c r="AI15" s="686"/>
      <c r="AJ15" s="686"/>
      <c r="AK15" s="686"/>
      <c r="AL15" s="628">
        <v>0.2</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273101</v>
      </c>
      <c r="BH15" s="626"/>
      <c r="BI15" s="626"/>
      <c r="BJ15" s="626"/>
      <c r="BK15" s="626"/>
      <c r="BL15" s="626"/>
      <c r="BM15" s="626"/>
      <c r="BN15" s="627"/>
      <c r="BO15" s="685">
        <v>9.1999999999999993</v>
      </c>
      <c r="BP15" s="685"/>
      <c r="BQ15" s="685"/>
      <c r="BR15" s="685"/>
      <c r="BS15" s="631" t="s">
        <v>128</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3521152</v>
      </c>
      <c r="CS15" s="626"/>
      <c r="CT15" s="626"/>
      <c r="CU15" s="626"/>
      <c r="CV15" s="626"/>
      <c r="CW15" s="626"/>
      <c r="CX15" s="626"/>
      <c r="CY15" s="627"/>
      <c r="CZ15" s="685">
        <v>11.3</v>
      </c>
      <c r="DA15" s="685"/>
      <c r="DB15" s="685"/>
      <c r="DC15" s="685"/>
      <c r="DD15" s="631">
        <v>1472533</v>
      </c>
      <c r="DE15" s="626"/>
      <c r="DF15" s="626"/>
      <c r="DG15" s="626"/>
      <c r="DH15" s="626"/>
      <c r="DI15" s="626"/>
      <c r="DJ15" s="626"/>
      <c r="DK15" s="626"/>
      <c r="DL15" s="626"/>
      <c r="DM15" s="626"/>
      <c r="DN15" s="626"/>
      <c r="DO15" s="626"/>
      <c r="DP15" s="627"/>
      <c r="DQ15" s="631">
        <v>1970114</v>
      </c>
      <c r="DR15" s="626"/>
      <c r="DS15" s="626"/>
      <c r="DT15" s="626"/>
      <c r="DU15" s="626"/>
      <c r="DV15" s="626"/>
      <c r="DW15" s="626"/>
      <c r="DX15" s="626"/>
      <c r="DY15" s="626"/>
      <c r="DZ15" s="626"/>
      <c r="EA15" s="626"/>
      <c r="EB15" s="626"/>
      <c r="EC15" s="666"/>
    </row>
    <row r="16" spans="2:143" ht="11.25" customHeight="1" x14ac:dyDescent="0.15">
      <c r="B16" s="620" t="s">
        <v>263</v>
      </c>
      <c r="C16" s="621"/>
      <c r="D16" s="621"/>
      <c r="E16" s="621"/>
      <c r="F16" s="621"/>
      <c r="G16" s="621"/>
      <c r="H16" s="621"/>
      <c r="I16" s="621"/>
      <c r="J16" s="621"/>
      <c r="K16" s="621"/>
      <c r="L16" s="621"/>
      <c r="M16" s="621"/>
      <c r="N16" s="621"/>
      <c r="O16" s="621"/>
      <c r="P16" s="621"/>
      <c r="Q16" s="622"/>
      <c r="R16" s="623" t="s">
        <v>247</v>
      </c>
      <c r="S16" s="626"/>
      <c r="T16" s="626"/>
      <c r="U16" s="626"/>
      <c r="V16" s="626"/>
      <c r="W16" s="626"/>
      <c r="X16" s="626"/>
      <c r="Y16" s="627"/>
      <c r="Z16" s="685" t="s">
        <v>128</v>
      </c>
      <c r="AA16" s="685"/>
      <c r="AB16" s="685"/>
      <c r="AC16" s="685"/>
      <c r="AD16" s="686" t="s">
        <v>136</v>
      </c>
      <c r="AE16" s="686"/>
      <c r="AF16" s="686"/>
      <c r="AG16" s="686"/>
      <c r="AH16" s="686"/>
      <c r="AI16" s="686"/>
      <c r="AJ16" s="686"/>
      <c r="AK16" s="686"/>
      <c r="AL16" s="628" t="s">
        <v>128</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v>108</v>
      </c>
      <c r="BH16" s="626"/>
      <c r="BI16" s="626"/>
      <c r="BJ16" s="626"/>
      <c r="BK16" s="626"/>
      <c r="BL16" s="626"/>
      <c r="BM16" s="626"/>
      <c r="BN16" s="627"/>
      <c r="BO16" s="685">
        <v>0</v>
      </c>
      <c r="BP16" s="685"/>
      <c r="BQ16" s="685"/>
      <c r="BR16" s="685"/>
      <c r="BS16" s="631" t="s">
        <v>128</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236496</v>
      </c>
      <c r="CS16" s="626"/>
      <c r="CT16" s="626"/>
      <c r="CU16" s="626"/>
      <c r="CV16" s="626"/>
      <c r="CW16" s="626"/>
      <c r="CX16" s="626"/>
      <c r="CY16" s="627"/>
      <c r="CZ16" s="685">
        <v>0.8</v>
      </c>
      <c r="DA16" s="685"/>
      <c r="DB16" s="685"/>
      <c r="DC16" s="685"/>
      <c r="DD16" s="631" t="s">
        <v>247</v>
      </c>
      <c r="DE16" s="626"/>
      <c r="DF16" s="626"/>
      <c r="DG16" s="626"/>
      <c r="DH16" s="626"/>
      <c r="DI16" s="626"/>
      <c r="DJ16" s="626"/>
      <c r="DK16" s="626"/>
      <c r="DL16" s="626"/>
      <c r="DM16" s="626"/>
      <c r="DN16" s="626"/>
      <c r="DO16" s="626"/>
      <c r="DP16" s="627"/>
      <c r="DQ16" s="631">
        <v>120356</v>
      </c>
      <c r="DR16" s="626"/>
      <c r="DS16" s="626"/>
      <c r="DT16" s="626"/>
      <c r="DU16" s="626"/>
      <c r="DV16" s="626"/>
      <c r="DW16" s="626"/>
      <c r="DX16" s="626"/>
      <c r="DY16" s="626"/>
      <c r="DZ16" s="626"/>
      <c r="EA16" s="626"/>
      <c r="EB16" s="626"/>
      <c r="EC16" s="666"/>
    </row>
    <row r="17" spans="2:133" ht="11.25" customHeight="1" x14ac:dyDescent="0.15">
      <c r="B17" s="620" t="s">
        <v>266</v>
      </c>
      <c r="C17" s="621"/>
      <c r="D17" s="621"/>
      <c r="E17" s="621"/>
      <c r="F17" s="621"/>
      <c r="G17" s="621"/>
      <c r="H17" s="621"/>
      <c r="I17" s="621"/>
      <c r="J17" s="621"/>
      <c r="K17" s="621"/>
      <c r="L17" s="621"/>
      <c r="M17" s="621"/>
      <c r="N17" s="621"/>
      <c r="O17" s="621"/>
      <c r="P17" s="621"/>
      <c r="Q17" s="622"/>
      <c r="R17" s="623">
        <v>2553</v>
      </c>
      <c r="S17" s="626"/>
      <c r="T17" s="626"/>
      <c r="U17" s="626"/>
      <c r="V17" s="626"/>
      <c r="W17" s="626"/>
      <c r="X17" s="626"/>
      <c r="Y17" s="627"/>
      <c r="Z17" s="685">
        <v>0</v>
      </c>
      <c r="AA17" s="685"/>
      <c r="AB17" s="685"/>
      <c r="AC17" s="685"/>
      <c r="AD17" s="686">
        <v>2553</v>
      </c>
      <c r="AE17" s="686"/>
      <c r="AF17" s="686"/>
      <c r="AG17" s="686"/>
      <c r="AH17" s="686"/>
      <c r="AI17" s="686"/>
      <c r="AJ17" s="686"/>
      <c r="AK17" s="686"/>
      <c r="AL17" s="628">
        <v>0</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247</v>
      </c>
      <c r="BH17" s="626"/>
      <c r="BI17" s="626"/>
      <c r="BJ17" s="626"/>
      <c r="BK17" s="626"/>
      <c r="BL17" s="626"/>
      <c r="BM17" s="626"/>
      <c r="BN17" s="627"/>
      <c r="BO17" s="685" t="s">
        <v>128</v>
      </c>
      <c r="BP17" s="685"/>
      <c r="BQ17" s="685"/>
      <c r="BR17" s="685"/>
      <c r="BS17" s="631" t="s">
        <v>128</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4403163</v>
      </c>
      <c r="CS17" s="626"/>
      <c r="CT17" s="626"/>
      <c r="CU17" s="626"/>
      <c r="CV17" s="626"/>
      <c r="CW17" s="626"/>
      <c r="CX17" s="626"/>
      <c r="CY17" s="627"/>
      <c r="CZ17" s="685">
        <v>14.1</v>
      </c>
      <c r="DA17" s="685"/>
      <c r="DB17" s="685"/>
      <c r="DC17" s="685"/>
      <c r="DD17" s="631" t="s">
        <v>128</v>
      </c>
      <c r="DE17" s="626"/>
      <c r="DF17" s="626"/>
      <c r="DG17" s="626"/>
      <c r="DH17" s="626"/>
      <c r="DI17" s="626"/>
      <c r="DJ17" s="626"/>
      <c r="DK17" s="626"/>
      <c r="DL17" s="626"/>
      <c r="DM17" s="626"/>
      <c r="DN17" s="626"/>
      <c r="DO17" s="626"/>
      <c r="DP17" s="627"/>
      <c r="DQ17" s="631">
        <v>4244737</v>
      </c>
      <c r="DR17" s="626"/>
      <c r="DS17" s="626"/>
      <c r="DT17" s="626"/>
      <c r="DU17" s="626"/>
      <c r="DV17" s="626"/>
      <c r="DW17" s="626"/>
      <c r="DX17" s="626"/>
      <c r="DY17" s="626"/>
      <c r="DZ17" s="626"/>
      <c r="EA17" s="626"/>
      <c r="EB17" s="626"/>
      <c r="EC17" s="666"/>
    </row>
    <row r="18" spans="2:133" ht="11.25" customHeight="1" x14ac:dyDescent="0.15">
      <c r="B18" s="620" t="s">
        <v>269</v>
      </c>
      <c r="C18" s="621"/>
      <c r="D18" s="621"/>
      <c r="E18" s="621"/>
      <c r="F18" s="621"/>
      <c r="G18" s="621"/>
      <c r="H18" s="621"/>
      <c r="I18" s="621"/>
      <c r="J18" s="621"/>
      <c r="K18" s="621"/>
      <c r="L18" s="621"/>
      <c r="M18" s="621"/>
      <c r="N18" s="621"/>
      <c r="O18" s="621"/>
      <c r="P18" s="621"/>
      <c r="Q18" s="622"/>
      <c r="R18" s="623">
        <v>13960003</v>
      </c>
      <c r="S18" s="626"/>
      <c r="T18" s="626"/>
      <c r="U18" s="626"/>
      <c r="V18" s="626"/>
      <c r="W18" s="626"/>
      <c r="X18" s="626"/>
      <c r="Y18" s="627"/>
      <c r="Z18" s="685">
        <v>43</v>
      </c>
      <c r="AA18" s="685"/>
      <c r="AB18" s="685"/>
      <c r="AC18" s="685"/>
      <c r="AD18" s="686">
        <v>12739455</v>
      </c>
      <c r="AE18" s="686"/>
      <c r="AF18" s="686"/>
      <c r="AG18" s="686"/>
      <c r="AH18" s="686"/>
      <c r="AI18" s="686"/>
      <c r="AJ18" s="686"/>
      <c r="AK18" s="686"/>
      <c r="AL18" s="628">
        <v>76.8</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247</v>
      </c>
      <c r="BH18" s="626"/>
      <c r="BI18" s="626"/>
      <c r="BJ18" s="626"/>
      <c r="BK18" s="626"/>
      <c r="BL18" s="626"/>
      <c r="BM18" s="626"/>
      <c r="BN18" s="627"/>
      <c r="BO18" s="685" t="s">
        <v>247</v>
      </c>
      <c r="BP18" s="685"/>
      <c r="BQ18" s="685"/>
      <c r="BR18" s="685"/>
      <c r="BS18" s="631" t="s">
        <v>247</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v>10486</v>
      </c>
      <c r="CS18" s="626"/>
      <c r="CT18" s="626"/>
      <c r="CU18" s="626"/>
      <c r="CV18" s="626"/>
      <c r="CW18" s="626"/>
      <c r="CX18" s="626"/>
      <c r="CY18" s="627"/>
      <c r="CZ18" s="685">
        <v>0</v>
      </c>
      <c r="DA18" s="685"/>
      <c r="DB18" s="685"/>
      <c r="DC18" s="685"/>
      <c r="DD18" s="631" t="s">
        <v>128</v>
      </c>
      <c r="DE18" s="626"/>
      <c r="DF18" s="626"/>
      <c r="DG18" s="626"/>
      <c r="DH18" s="626"/>
      <c r="DI18" s="626"/>
      <c r="DJ18" s="626"/>
      <c r="DK18" s="626"/>
      <c r="DL18" s="626"/>
      <c r="DM18" s="626"/>
      <c r="DN18" s="626"/>
      <c r="DO18" s="626"/>
      <c r="DP18" s="627"/>
      <c r="DQ18" s="631">
        <v>10486</v>
      </c>
      <c r="DR18" s="626"/>
      <c r="DS18" s="626"/>
      <c r="DT18" s="626"/>
      <c r="DU18" s="626"/>
      <c r="DV18" s="626"/>
      <c r="DW18" s="626"/>
      <c r="DX18" s="626"/>
      <c r="DY18" s="626"/>
      <c r="DZ18" s="626"/>
      <c r="EA18" s="626"/>
      <c r="EB18" s="626"/>
      <c r="EC18" s="666"/>
    </row>
    <row r="19" spans="2:133" ht="11.25" customHeight="1" x14ac:dyDescent="0.15">
      <c r="B19" s="620" t="s">
        <v>272</v>
      </c>
      <c r="C19" s="621"/>
      <c r="D19" s="621"/>
      <c r="E19" s="621"/>
      <c r="F19" s="621"/>
      <c r="G19" s="621"/>
      <c r="H19" s="621"/>
      <c r="I19" s="621"/>
      <c r="J19" s="621"/>
      <c r="K19" s="621"/>
      <c r="L19" s="621"/>
      <c r="M19" s="621"/>
      <c r="N19" s="621"/>
      <c r="O19" s="621"/>
      <c r="P19" s="621"/>
      <c r="Q19" s="622"/>
      <c r="R19" s="623">
        <v>12739455</v>
      </c>
      <c r="S19" s="626"/>
      <c r="T19" s="626"/>
      <c r="U19" s="626"/>
      <c r="V19" s="626"/>
      <c r="W19" s="626"/>
      <c r="X19" s="626"/>
      <c r="Y19" s="627"/>
      <c r="Z19" s="685">
        <v>39.200000000000003</v>
      </c>
      <c r="AA19" s="685"/>
      <c r="AB19" s="685"/>
      <c r="AC19" s="685"/>
      <c r="AD19" s="686">
        <v>12739455</v>
      </c>
      <c r="AE19" s="686"/>
      <c r="AF19" s="686"/>
      <c r="AG19" s="686"/>
      <c r="AH19" s="686"/>
      <c r="AI19" s="686"/>
      <c r="AJ19" s="686"/>
      <c r="AK19" s="686"/>
      <c r="AL19" s="628">
        <v>76.8</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v>16655</v>
      </c>
      <c r="BH19" s="626"/>
      <c r="BI19" s="626"/>
      <c r="BJ19" s="626"/>
      <c r="BK19" s="626"/>
      <c r="BL19" s="626"/>
      <c r="BM19" s="626"/>
      <c r="BN19" s="627"/>
      <c r="BO19" s="685">
        <v>0.6</v>
      </c>
      <c r="BP19" s="685"/>
      <c r="BQ19" s="685"/>
      <c r="BR19" s="685"/>
      <c r="BS19" s="631" t="s">
        <v>128</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128</v>
      </c>
      <c r="CS19" s="626"/>
      <c r="CT19" s="626"/>
      <c r="CU19" s="626"/>
      <c r="CV19" s="626"/>
      <c r="CW19" s="626"/>
      <c r="CX19" s="626"/>
      <c r="CY19" s="627"/>
      <c r="CZ19" s="685" t="s">
        <v>128</v>
      </c>
      <c r="DA19" s="685"/>
      <c r="DB19" s="685"/>
      <c r="DC19" s="685"/>
      <c r="DD19" s="631" t="s">
        <v>128</v>
      </c>
      <c r="DE19" s="626"/>
      <c r="DF19" s="626"/>
      <c r="DG19" s="626"/>
      <c r="DH19" s="626"/>
      <c r="DI19" s="626"/>
      <c r="DJ19" s="626"/>
      <c r="DK19" s="626"/>
      <c r="DL19" s="626"/>
      <c r="DM19" s="626"/>
      <c r="DN19" s="626"/>
      <c r="DO19" s="626"/>
      <c r="DP19" s="627"/>
      <c r="DQ19" s="631" t="s">
        <v>128</v>
      </c>
      <c r="DR19" s="626"/>
      <c r="DS19" s="626"/>
      <c r="DT19" s="626"/>
      <c r="DU19" s="626"/>
      <c r="DV19" s="626"/>
      <c r="DW19" s="626"/>
      <c r="DX19" s="626"/>
      <c r="DY19" s="626"/>
      <c r="DZ19" s="626"/>
      <c r="EA19" s="626"/>
      <c r="EB19" s="626"/>
      <c r="EC19" s="666"/>
    </row>
    <row r="20" spans="2:133" ht="11.25" customHeight="1" x14ac:dyDescent="0.15">
      <c r="B20" s="620" t="s">
        <v>275</v>
      </c>
      <c r="C20" s="621"/>
      <c r="D20" s="621"/>
      <c r="E20" s="621"/>
      <c r="F20" s="621"/>
      <c r="G20" s="621"/>
      <c r="H20" s="621"/>
      <c r="I20" s="621"/>
      <c r="J20" s="621"/>
      <c r="K20" s="621"/>
      <c r="L20" s="621"/>
      <c r="M20" s="621"/>
      <c r="N20" s="621"/>
      <c r="O20" s="621"/>
      <c r="P20" s="621"/>
      <c r="Q20" s="622"/>
      <c r="R20" s="623">
        <v>1220548</v>
      </c>
      <c r="S20" s="626"/>
      <c r="T20" s="626"/>
      <c r="U20" s="626"/>
      <c r="V20" s="626"/>
      <c r="W20" s="626"/>
      <c r="X20" s="626"/>
      <c r="Y20" s="627"/>
      <c r="Z20" s="685">
        <v>3.8</v>
      </c>
      <c r="AA20" s="685"/>
      <c r="AB20" s="685"/>
      <c r="AC20" s="685"/>
      <c r="AD20" s="686" t="s">
        <v>136</v>
      </c>
      <c r="AE20" s="686"/>
      <c r="AF20" s="686"/>
      <c r="AG20" s="686"/>
      <c r="AH20" s="686"/>
      <c r="AI20" s="686"/>
      <c r="AJ20" s="686"/>
      <c r="AK20" s="686"/>
      <c r="AL20" s="628" t="s">
        <v>128</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v>16655</v>
      </c>
      <c r="BH20" s="626"/>
      <c r="BI20" s="626"/>
      <c r="BJ20" s="626"/>
      <c r="BK20" s="626"/>
      <c r="BL20" s="626"/>
      <c r="BM20" s="626"/>
      <c r="BN20" s="627"/>
      <c r="BO20" s="685">
        <v>0.6</v>
      </c>
      <c r="BP20" s="685"/>
      <c r="BQ20" s="685"/>
      <c r="BR20" s="685"/>
      <c r="BS20" s="631" t="s">
        <v>128</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31208277</v>
      </c>
      <c r="CS20" s="626"/>
      <c r="CT20" s="626"/>
      <c r="CU20" s="626"/>
      <c r="CV20" s="626"/>
      <c r="CW20" s="626"/>
      <c r="CX20" s="626"/>
      <c r="CY20" s="627"/>
      <c r="CZ20" s="685">
        <v>100</v>
      </c>
      <c r="DA20" s="685"/>
      <c r="DB20" s="685"/>
      <c r="DC20" s="685"/>
      <c r="DD20" s="631">
        <v>7070904</v>
      </c>
      <c r="DE20" s="626"/>
      <c r="DF20" s="626"/>
      <c r="DG20" s="626"/>
      <c r="DH20" s="626"/>
      <c r="DI20" s="626"/>
      <c r="DJ20" s="626"/>
      <c r="DK20" s="626"/>
      <c r="DL20" s="626"/>
      <c r="DM20" s="626"/>
      <c r="DN20" s="626"/>
      <c r="DO20" s="626"/>
      <c r="DP20" s="627"/>
      <c r="DQ20" s="631">
        <v>18154075</v>
      </c>
      <c r="DR20" s="626"/>
      <c r="DS20" s="626"/>
      <c r="DT20" s="626"/>
      <c r="DU20" s="626"/>
      <c r="DV20" s="626"/>
      <c r="DW20" s="626"/>
      <c r="DX20" s="626"/>
      <c r="DY20" s="626"/>
      <c r="DZ20" s="626"/>
      <c r="EA20" s="626"/>
      <c r="EB20" s="626"/>
      <c r="EC20" s="666"/>
    </row>
    <row r="21" spans="2:133" ht="11.25" customHeight="1" x14ac:dyDescent="0.15">
      <c r="B21" s="620" t="s">
        <v>278</v>
      </c>
      <c r="C21" s="621"/>
      <c r="D21" s="621"/>
      <c r="E21" s="621"/>
      <c r="F21" s="621"/>
      <c r="G21" s="621"/>
      <c r="H21" s="621"/>
      <c r="I21" s="621"/>
      <c r="J21" s="621"/>
      <c r="K21" s="621"/>
      <c r="L21" s="621"/>
      <c r="M21" s="621"/>
      <c r="N21" s="621"/>
      <c r="O21" s="621"/>
      <c r="P21" s="621"/>
      <c r="Q21" s="622"/>
      <c r="R21" s="623" t="s">
        <v>128</v>
      </c>
      <c r="S21" s="626"/>
      <c r="T21" s="626"/>
      <c r="U21" s="626"/>
      <c r="V21" s="626"/>
      <c r="W21" s="626"/>
      <c r="X21" s="626"/>
      <c r="Y21" s="627"/>
      <c r="Z21" s="685" t="s">
        <v>136</v>
      </c>
      <c r="AA21" s="685"/>
      <c r="AB21" s="685"/>
      <c r="AC21" s="685"/>
      <c r="AD21" s="686" t="s">
        <v>128</v>
      </c>
      <c r="AE21" s="686"/>
      <c r="AF21" s="686"/>
      <c r="AG21" s="686"/>
      <c r="AH21" s="686"/>
      <c r="AI21" s="686"/>
      <c r="AJ21" s="686"/>
      <c r="AK21" s="686"/>
      <c r="AL21" s="628" t="s">
        <v>136</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v>16655</v>
      </c>
      <c r="BH21" s="626"/>
      <c r="BI21" s="626"/>
      <c r="BJ21" s="626"/>
      <c r="BK21" s="626"/>
      <c r="BL21" s="626"/>
      <c r="BM21" s="626"/>
      <c r="BN21" s="627"/>
      <c r="BO21" s="685">
        <v>0.6</v>
      </c>
      <c r="BP21" s="685"/>
      <c r="BQ21" s="685"/>
      <c r="BR21" s="685"/>
      <c r="BS21" s="631" t="s">
        <v>128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280</v>
      </c>
      <c r="C22" s="621"/>
      <c r="D22" s="621"/>
      <c r="E22" s="621"/>
      <c r="F22" s="621"/>
      <c r="G22" s="621"/>
      <c r="H22" s="621"/>
      <c r="I22" s="621"/>
      <c r="J22" s="621"/>
      <c r="K22" s="621"/>
      <c r="L22" s="621"/>
      <c r="M22" s="621"/>
      <c r="N22" s="621"/>
      <c r="O22" s="621"/>
      <c r="P22" s="621"/>
      <c r="Q22" s="622"/>
      <c r="R22" s="623">
        <v>17750133</v>
      </c>
      <c r="S22" s="626"/>
      <c r="T22" s="626"/>
      <c r="U22" s="626"/>
      <c r="V22" s="626"/>
      <c r="W22" s="626"/>
      <c r="X22" s="626"/>
      <c r="Y22" s="627"/>
      <c r="Z22" s="685">
        <v>54.6</v>
      </c>
      <c r="AA22" s="685"/>
      <c r="AB22" s="685"/>
      <c r="AC22" s="685"/>
      <c r="AD22" s="686">
        <v>16529585</v>
      </c>
      <c r="AE22" s="686"/>
      <c r="AF22" s="686"/>
      <c r="AG22" s="686"/>
      <c r="AH22" s="686"/>
      <c r="AI22" s="686"/>
      <c r="AJ22" s="686"/>
      <c r="AK22" s="686"/>
      <c r="AL22" s="628">
        <v>99.7</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128</v>
      </c>
      <c r="BH22" s="626"/>
      <c r="BI22" s="626"/>
      <c r="BJ22" s="626"/>
      <c r="BK22" s="626"/>
      <c r="BL22" s="626"/>
      <c r="BM22" s="626"/>
      <c r="BN22" s="627"/>
      <c r="BO22" s="685" t="s">
        <v>128</v>
      </c>
      <c r="BP22" s="685"/>
      <c r="BQ22" s="685"/>
      <c r="BR22" s="685"/>
      <c r="BS22" s="631" t="s">
        <v>247</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283</v>
      </c>
      <c r="C23" s="621"/>
      <c r="D23" s="621"/>
      <c r="E23" s="621"/>
      <c r="F23" s="621"/>
      <c r="G23" s="621"/>
      <c r="H23" s="621"/>
      <c r="I23" s="621"/>
      <c r="J23" s="621"/>
      <c r="K23" s="621"/>
      <c r="L23" s="621"/>
      <c r="M23" s="621"/>
      <c r="N23" s="621"/>
      <c r="O23" s="621"/>
      <c r="P23" s="621"/>
      <c r="Q23" s="622"/>
      <c r="R23" s="623">
        <v>2687</v>
      </c>
      <c r="S23" s="626"/>
      <c r="T23" s="626"/>
      <c r="U23" s="626"/>
      <c r="V23" s="626"/>
      <c r="W23" s="626"/>
      <c r="X23" s="626"/>
      <c r="Y23" s="627"/>
      <c r="Z23" s="685">
        <v>0</v>
      </c>
      <c r="AA23" s="685"/>
      <c r="AB23" s="685"/>
      <c r="AC23" s="685"/>
      <c r="AD23" s="686">
        <v>2687</v>
      </c>
      <c r="AE23" s="686"/>
      <c r="AF23" s="686"/>
      <c r="AG23" s="686"/>
      <c r="AH23" s="686"/>
      <c r="AI23" s="686"/>
      <c r="AJ23" s="686"/>
      <c r="AK23" s="686"/>
      <c r="AL23" s="628">
        <v>0</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t="s">
        <v>128</v>
      </c>
      <c r="BH23" s="626"/>
      <c r="BI23" s="626"/>
      <c r="BJ23" s="626"/>
      <c r="BK23" s="626"/>
      <c r="BL23" s="626"/>
      <c r="BM23" s="626"/>
      <c r="BN23" s="627"/>
      <c r="BO23" s="685" t="s">
        <v>247</v>
      </c>
      <c r="BP23" s="685"/>
      <c r="BQ23" s="685"/>
      <c r="BR23" s="685"/>
      <c r="BS23" s="631" t="s">
        <v>128</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0" t="s">
        <v>290</v>
      </c>
      <c r="C24" s="621"/>
      <c r="D24" s="621"/>
      <c r="E24" s="621"/>
      <c r="F24" s="621"/>
      <c r="G24" s="621"/>
      <c r="H24" s="621"/>
      <c r="I24" s="621"/>
      <c r="J24" s="621"/>
      <c r="K24" s="621"/>
      <c r="L24" s="621"/>
      <c r="M24" s="621"/>
      <c r="N24" s="621"/>
      <c r="O24" s="621"/>
      <c r="P24" s="621"/>
      <c r="Q24" s="622"/>
      <c r="R24" s="623">
        <v>77079</v>
      </c>
      <c r="S24" s="626"/>
      <c r="T24" s="626"/>
      <c r="U24" s="626"/>
      <c r="V24" s="626"/>
      <c r="W24" s="626"/>
      <c r="X24" s="626"/>
      <c r="Y24" s="627"/>
      <c r="Z24" s="685">
        <v>0.2</v>
      </c>
      <c r="AA24" s="685"/>
      <c r="AB24" s="685"/>
      <c r="AC24" s="685"/>
      <c r="AD24" s="686" t="s">
        <v>136</v>
      </c>
      <c r="AE24" s="686"/>
      <c r="AF24" s="686"/>
      <c r="AG24" s="686"/>
      <c r="AH24" s="686"/>
      <c r="AI24" s="686"/>
      <c r="AJ24" s="686"/>
      <c r="AK24" s="686"/>
      <c r="AL24" s="628" t="s">
        <v>128</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128</v>
      </c>
      <c r="BH24" s="626"/>
      <c r="BI24" s="626"/>
      <c r="BJ24" s="626"/>
      <c r="BK24" s="626"/>
      <c r="BL24" s="626"/>
      <c r="BM24" s="626"/>
      <c r="BN24" s="627"/>
      <c r="BO24" s="685" t="s">
        <v>247</v>
      </c>
      <c r="BP24" s="685"/>
      <c r="BQ24" s="685"/>
      <c r="BR24" s="685"/>
      <c r="BS24" s="631" t="s">
        <v>247</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12914954</v>
      </c>
      <c r="CS24" s="689"/>
      <c r="CT24" s="689"/>
      <c r="CU24" s="689"/>
      <c r="CV24" s="689"/>
      <c r="CW24" s="689"/>
      <c r="CX24" s="689"/>
      <c r="CY24" s="735"/>
      <c r="CZ24" s="736">
        <v>41.4</v>
      </c>
      <c r="DA24" s="705"/>
      <c r="DB24" s="705"/>
      <c r="DC24" s="739"/>
      <c r="DD24" s="734">
        <v>9691295</v>
      </c>
      <c r="DE24" s="689"/>
      <c r="DF24" s="689"/>
      <c r="DG24" s="689"/>
      <c r="DH24" s="689"/>
      <c r="DI24" s="689"/>
      <c r="DJ24" s="689"/>
      <c r="DK24" s="735"/>
      <c r="DL24" s="734">
        <v>9562154</v>
      </c>
      <c r="DM24" s="689"/>
      <c r="DN24" s="689"/>
      <c r="DO24" s="689"/>
      <c r="DP24" s="689"/>
      <c r="DQ24" s="689"/>
      <c r="DR24" s="689"/>
      <c r="DS24" s="689"/>
      <c r="DT24" s="689"/>
      <c r="DU24" s="689"/>
      <c r="DV24" s="735"/>
      <c r="DW24" s="736">
        <v>55.6</v>
      </c>
      <c r="DX24" s="705"/>
      <c r="DY24" s="705"/>
      <c r="DZ24" s="705"/>
      <c r="EA24" s="705"/>
      <c r="EB24" s="705"/>
      <c r="EC24" s="737"/>
    </row>
    <row r="25" spans="2:133" ht="11.25" customHeight="1" x14ac:dyDescent="0.15">
      <c r="B25" s="620" t="s">
        <v>293</v>
      </c>
      <c r="C25" s="621"/>
      <c r="D25" s="621"/>
      <c r="E25" s="621"/>
      <c r="F25" s="621"/>
      <c r="G25" s="621"/>
      <c r="H25" s="621"/>
      <c r="I25" s="621"/>
      <c r="J25" s="621"/>
      <c r="K25" s="621"/>
      <c r="L25" s="621"/>
      <c r="M25" s="621"/>
      <c r="N25" s="621"/>
      <c r="O25" s="621"/>
      <c r="P25" s="621"/>
      <c r="Q25" s="622"/>
      <c r="R25" s="623">
        <v>367724</v>
      </c>
      <c r="S25" s="626"/>
      <c r="T25" s="626"/>
      <c r="U25" s="626"/>
      <c r="V25" s="626"/>
      <c r="W25" s="626"/>
      <c r="X25" s="626"/>
      <c r="Y25" s="627"/>
      <c r="Z25" s="685">
        <v>1.1000000000000001</v>
      </c>
      <c r="AA25" s="685"/>
      <c r="AB25" s="685"/>
      <c r="AC25" s="685"/>
      <c r="AD25" s="686">
        <v>4110</v>
      </c>
      <c r="AE25" s="686"/>
      <c r="AF25" s="686"/>
      <c r="AG25" s="686"/>
      <c r="AH25" s="686"/>
      <c r="AI25" s="686"/>
      <c r="AJ25" s="686"/>
      <c r="AK25" s="686"/>
      <c r="AL25" s="628">
        <v>0</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247</v>
      </c>
      <c r="BH25" s="626"/>
      <c r="BI25" s="626"/>
      <c r="BJ25" s="626"/>
      <c r="BK25" s="626"/>
      <c r="BL25" s="626"/>
      <c r="BM25" s="626"/>
      <c r="BN25" s="627"/>
      <c r="BO25" s="685" t="s">
        <v>247</v>
      </c>
      <c r="BP25" s="685"/>
      <c r="BQ25" s="685"/>
      <c r="BR25" s="685"/>
      <c r="BS25" s="631" t="s">
        <v>136</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4708572</v>
      </c>
      <c r="CS25" s="624"/>
      <c r="CT25" s="624"/>
      <c r="CU25" s="624"/>
      <c r="CV25" s="624"/>
      <c r="CW25" s="624"/>
      <c r="CX25" s="624"/>
      <c r="CY25" s="625"/>
      <c r="CZ25" s="628">
        <v>15.1</v>
      </c>
      <c r="DA25" s="657"/>
      <c r="DB25" s="657"/>
      <c r="DC25" s="658"/>
      <c r="DD25" s="631">
        <v>4438759</v>
      </c>
      <c r="DE25" s="624"/>
      <c r="DF25" s="624"/>
      <c r="DG25" s="624"/>
      <c r="DH25" s="624"/>
      <c r="DI25" s="624"/>
      <c r="DJ25" s="624"/>
      <c r="DK25" s="625"/>
      <c r="DL25" s="631">
        <v>4310637</v>
      </c>
      <c r="DM25" s="624"/>
      <c r="DN25" s="624"/>
      <c r="DO25" s="624"/>
      <c r="DP25" s="624"/>
      <c r="DQ25" s="624"/>
      <c r="DR25" s="624"/>
      <c r="DS25" s="624"/>
      <c r="DT25" s="624"/>
      <c r="DU25" s="624"/>
      <c r="DV25" s="625"/>
      <c r="DW25" s="628">
        <v>25.1</v>
      </c>
      <c r="DX25" s="657"/>
      <c r="DY25" s="657"/>
      <c r="DZ25" s="657"/>
      <c r="EA25" s="657"/>
      <c r="EB25" s="657"/>
      <c r="EC25" s="659"/>
    </row>
    <row r="26" spans="2:133" ht="11.25" customHeight="1" x14ac:dyDescent="0.15">
      <c r="B26" s="620" t="s">
        <v>296</v>
      </c>
      <c r="C26" s="621"/>
      <c r="D26" s="621"/>
      <c r="E26" s="621"/>
      <c r="F26" s="621"/>
      <c r="G26" s="621"/>
      <c r="H26" s="621"/>
      <c r="I26" s="621"/>
      <c r="J26" s="621"/>
      <c r="K26" s="621"/>
      <c r="L26" s="621"/>
      <c r="M26" s="621"/>
      <c r="N26" s="621"/>
      <c r="O26" s="621"/>
      <c r="P26" s="621"/>
      <c r="Q26" s="622"/>
      <c r="R26" s="623">
        <v>111285</v>
      </c>
      <c r="S26" s="626"/>
      <c r="T26" s="626"/>
      <c r="U26" s="626"/>
      <c r="V26" s="626"/>
      <c r="W26" s="626"/>
      <c r="X26" s="626"/>
      <c r="Y26" s="627"/>
      <c r="Z26" s="685">
        <v>0.3</v>
      </c>
      <c r="AA26" s="685"/>
      <c r="AB26" s="685"/>
      <c r="AC26" s="685"/>
      <c r="AD26" s="686" t="s">
        <v>128</v>
      </c>
      <c r="AE26" s="686"/>
      <c r="AF26" s="686"/>
      <c r="AG26" s="686"/>
      <c r="AH26" s="686"/>
      <c r="AI26" s="686"/>
      <c r="AJ26" s="686"/>
      <c r="AK26" s="686"/>
      <c r="AL26" s="628" t="s">
        <v>247</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128</v>
      </c>
      <c r="BH26" s="626"/>
      <c r="BI26" s="626"/>
      <c r="BJ26" s="626"/>
      <c r="BK26" s="626"/>
      <c r="BL26" s="626"/>
      <c r="BM26" s="626"/>
      <c r="BN26" s="627"/>
      <c r="BO26" s="685" t="s">
        <v>136</v>
      </c>
      <c r="BP26" s="685"/>
      <c r="BQ26" s="685"/>
      <c r="BR26" s="685"/>
      <c r="BS26" s="631" t="s">
        <v>128</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2969154</v>
      </c>
      <c r="CS26" s="626"/>
      <c r="CT26" s="626"/>
      <c r="CU26" s="626"/>
      <c r="CV26" s="626"/>
      <c r="CW26" s="626"/>
      <c r="CX26" s="626"/>
      <c r="CY26" s="627"/>
      <c r="CZ26" s="628">
        <v>9.5</v>
      </c>
      <c r="DA26" s="657"/>
      <c r="DB26" s="657"/>
      <c r="DC26" s="658"/>
      <c r="DD26" s="631">
        <v>2784562</v>
      </c>
      <c r="DE26" s="626"/>
      <c r="DF26" s="626"/>
      <c r="DG26" s="626"/>
      <c r="DH26" s="626"/>
      <c r="DI26" s="626"/>
      <c r="DJ26" s="626"/>
      <c r="DK26" s="627"/>
      <c r="DL26" s="631" t="s">
        <v>128</v>
      </c>
      <c r="DM26" s="626"/>
      <c r="DN26" s="626"/>
      <c r="DO26" s="626"/>
      <c r="DP26" s="626"/>
      <c r="DQ26" s="626"/>
      <c r="DR26" s="626"/>
      <c r="DS26" s="626"/>
      <c r="DT26" s="626"/>
      <c r="DU26" s="626"/>
      <c r="DV26" s="627"/>
      <c r="DW26" s="628" t="s">
        <v>128</v>
      </c>
      <c r="DX26" s="657"/>
      <c r="DY26" s="657"/>
      <c r="DZ26" s="657"/>
      <c r="EA26" s="657"/>
      <c r="EB26" s="657"/>
      <c r="EC26" s="659"/>
    </row>
    <row r="27" spans="2:133" ht="11.25" customHeight="1" x14ac:dyDescent="0.15">
      <c r="B27" s="620" t="s">
        <v>299</v>
      </c>
      <c r="C27" s="621"/>
      <c r="D27" s="621"/>
      <c r="E27" s="621"/>
      <c r="F27" s="621"/>
      <c r="G27" s="621"/>
      <c r="H27" s="621"/>
      <c r="I27" s="621"/>
      <c r="J27" s="621"/>
      <c r="K27" s="621"/>
      <c r="L27" s="621"/>
      <c r="M27" s="621"/>
      <c r="N27" s="621"/>
      <c r="O27" s="621"/>
      <c r="P27" s="621"/>
      <c r="Q27" s="622"/>
      <c r="R27" s="623">
        <v>4483679</v>
      </c>
      <c r="S27" s="626"/>
      <c r="T27" s="626"/>
      <c r="U27" s="626"/>
      <c r="V27" s="626"/>
      <c r="W27" s="626"/>
      <c r="X27" s="626"/>
      <c r="Y27" s="627"/>
      <c r="Z27" s="685">
        <v>13.8</v>
      </c>
      <c r="AA27" s="685"/>
      <c r="AB27" s="685"/>
      <c r="AC27" s="685"/>
      <c r="AD27" s="686" t="s">
        <v>128</v>
      </c>
      <c r="AE27" s="686"/>
      <c r="AF27" s="686"/>
      <c r="AG27" s="686"/>
      <c r="AH27" s="686"/>
      <c r="AI27" s="686"/>
      <c r="AJ27" s="686"/>
      <c r="AK27" s="686"/>
      <c r="AL27" s="628" t="s">
        <v>136</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2977450</v>
      </c>
      <c r="BH27" s="626"/>
      <c r="BI27" s="626"/>
      <c r="BJ27" s="626"/>
      <c r="BK27" s="626"/>
      <c r="BL27" s="626"/>
      <c r="BM27" s="626"/>
      <c r="BN27" s="627"/>
      <c r="BO27" s="685">
        <v>100</v>
      </c>
      <c r="BP27" s="685"/>
      <c r="BQ27" s="685"/>
      <c r="BR27" s="685"/>
      <c r="BS27" s="631">
        <v>32736</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3803219</v>
      </c>
      <c r="CS27" s="624"/>
      <c r="CT27" s="624"/>
      <c r="CU27" s="624"/>
      <c r="CV27" s="624"/>
      <c r="CW27" s="624"/>
      <c r="CX27" s="624"/>
      <c r="CY27" s="625"/>
      <c r="CZ27" s="628">
        <v>12.2</v>
      </c>
      <c r="DA27" s="657"/>
      <c r="DB27" s="657"/>
      <c r="DC27" s="658"/>
      <c r="DD27" s="631">
        <v>1007799</v>
      </c>
      <c r="DE27" s="624"/>
      <c r="DF27" s="624"/>
      <c r="DG27" s="624"/>
      <c r="DH27" s="624"/>
      <c r="DI27" s="624"/>
      <c r="DJ27" s="624"/>
      <c r="DK27" s="625"/>
      <c r="DL27" s="631">
        <v>1006780</v>
      </c>
      <c r="DM27" s="624"/>
      <c r="DN27" s="624"/>
      <c r="DO27" s="624"/>
      <c r="DP27" s="624"/>
      <c r="DQ27" s="624"/>
      <c r="DR27" s="624"/>
      <c r="DS27" s="624"/>
      <c r="DT27" s="624"/>
      <c r="DU27" s="624"/>
      <c r="DV27" s="625"/>
      <c r="DW27" s="628">
        <v>5.9</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3">
        <v>10159</v>
      </c>
      <c r="S28" s="626"/>
      <c r="T28" s="626"/>
      <c r="U28" s="626"/>
      <c r="V28" s="626"/>
      <c r="W28" s="626"/>
      <c r="X28" s="626"/>
      <c r="Y28" s="627"/>
      <c r="Z28" s="685">
        <v>0</v>
      </c>
      <c r="AA28" s="685"/>
      <c r="AB28" s="685"/>
      <c r="AC28" s="685"/>
      <c r="AD28" s="686">
        <v>10159</v>
      </c>
      <c r="AE28" s="686"/>
      <c r="AF28" s="686"/>
      <c r="AG28" s="686"/>
      <c r="AH28" s="686"/>
      <c r="AI28" s="686"/>
      <c r="AJ28" s="686"/>
      <c r="AK28" s="686"/>
      <c r="AL28" s="628">
        <v>0.1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4403163</v>
      </c>
      <c r="CS28" s="626"/>
      <c r="CT28" s="626"/>
      <c r="CU28" s="626"/>
      <c r="CV28" s="626"/>
      <c r="CW28" s="626"/>
      <c r="CX28" s="626"/>
      <c r="CY28" s="627"/>
      <c r="CZ28" s="628">
        <v>14.1</v>
      </c>
      <c r="DA28" s="657"/>
      <c r="DB28" s="657"/>
      <c r="DC28" s="658"/>
      <c r="DD28" s="631">
        <v>4244737</v>
      </c>
      <c r="DE28" s="626"/>
      <c r="DF28" s="626"/>
      <c r="DG28" s="626"/>
      <c r="DH28" s="626"/>
      <c r="DI28" s="626"/>
      <c r="DJ28" s="626"/>
      <c r="DK28" s="627"/>
      <c r="DL28" s="631">
        <v>4244737</v>
      </c>
      <c r="DM28" s="626"/>
      <c r="DN28" s="626"/>
      <c r="DO28" s="626"/>
      <c r="DP28" s="626"/>
      <c r="DQ28" s="626"/>
      <c r="DR28" s="626"/>
      <c r="DS28" s="626"/>
      <c r="DT28" s="626"/>
      <c r="DU28" s="626"/>
      <c r="DV28" s="627"/>
      <c r="DW28" s="628">
        <v>24.7</v>
      </c>
      <c r="DX28" s="657"/>
      <c r="DY28" s="657"/>
      <c r="DZ28" s="657"/>
      <c r="EA28" s="657"/>
      <c r="EB28" s="657"/>
      <c r="EC28" s="659"/>
    </row>
    <row r="29" spans="2:133" ht="11.25" customHeight="1" x14ac:dyDescent="0.15">
      <c r="B29" s="620" t="s">
        <v>304</v>
      </c>
      <c r="C29" s="621"/>
      <c r="D29" s="621"/>
      <c r="E29" s="621"/>
      <c r="F29" s="621"/>
      <c r="G29" s="621"/>
      <c r="H29" s="621"/>
      <c r="I29" s="621"/>
      <c r="J29" s="621"/>
      <c r="K29" s="621"/>
      <c r="L29" s="621"/>
      <c r="M29" s="621"/>
      <c r="N29" s="621"/>
      <c r="O29" s="621"/>
      <c r="P29" s="621"/>
      <c r="Q29" s="622"/>
      <c r="R29" s="623">
        <v>2764729</v>
      </c>
      <c r="S29" s="626"/>
      <c r="T29" s="626"/>
      <c r="U29" s="626"/>
      <c r="V29" s="626"/>
      <c r="W29" s="626"/>
      <c r="X29" s="626"/>
      <c r="Y29" s="627"/>
      <c r="Z29" s="685">
        <v>8.5</v>
      </c>
      <c r="AA29" s="685"/>
      <c r="AB29" s="685"/>
      <c r="AC29" s="685"/>
      <c r="AD29" s="686" t="s">
        <v>128</v>
      </c>
      <c r="AE29" s="686"/>
      <c r="AF29" s="686"/>
      <c r="AG29" s="686"/>
      <c r="AH29" s="686"/>
      <c r="AI29" s="686"/>
      <c r="AJ29" s="686"/>
      <c r="AK29" s="686"/>
      <c r="AL29" s="628" t="s">
        <v>128</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70</v>
      </c>
      <c r="CG29" s="664"/>
      <c r="CH29" s="664"/>
      <c r="CI29" s="664"/>
      <c r="CJ29" s="664"/>
      <c r="CK29" s="664"/>
      <c r="CL29" s="664"/>
      <c r="CM29" s="664"/>
      <c r="CN29" s="664"/>
      <c r="CO29" s="664"/>
      <c r="CP29" s="664"/>
      <c r="CQ29" s="665"/>
      <c r="CR29" s="623">
        <v>4402373</v>
      </c>
      <c r="CS29" s="624"/>
      <c r="CT29" s="624"/>
      <c r="CU29" s="624"/>
      <c r="CV29" s="624"/>
      <c r="CW29" s="624"/>
      <c r="CX29" s="624"/>
      <c r="CY29" s="625"/>
      <c r="CZ29" s="628">
        <v>14.1</v>
      </c>
      <c r="DA29" s="657"/>
      <c r="DB29" s="657"/>
      <c r="DC29" s="658"/>
      <c r="DD29" s="631">
        <v>4243947</v>
      </c>
      <c r="DE29" s="624"/>
      <c r="DF29" s="624"/>
      <c r="DG29" s="624"/>
      <c r="DH29" s="624"/>
      <c r="DI29" s="624"/>
      <c r="DJ29" s="624"/>
      <c r="DK29" s="625"/>
      <c r="DL29" s="631">
        <v>4243947</v>
      </c>
      <c r="DM29" s="624"/>
      <c r="DN29" s="624"/>
      <c r="DO29" s="624"/>
      <c r="DP29" s="624"/>
      <c r="DQ29" s="624"/>
      <c r="DR29" s="624"/>
      <c r="DS29" s="624"/>
      <c r="DT29" s="624"/>
      <c r="DU29" s="624"/>
      <c r="DV29" s="625"/>
      <c r="DW29" s="628">
        <v>24.7</v>
      </c>
      <c r="DX29" s="657"/>
      <c r="DY29" s="657"/>
      <c r="DZ29" s="657"/>
      <c r="EA29" s="657"/>
      <c r="EB29" s="657"/>
      <c r="EC29" s="659"/>
    </row>
    <row r="30" spans="2:133" ht="11.25" customHeight="1" x14ac:dyDescent="0.15">
      <c r="B30" s="620" t="s">
        <v>308</v>
      </c>
      <c r="C30" s="621"/>
      <c r="D30" s="621"/>
      <c r="E30" s="621"/>
      <c r="F30" s="621"/>
      <c r="G30" s="621"/>
      <c r="H30" s="621"/>
      <c r="I30" s="621"/>
      <c r="J30" s="621"/>
      <c r="K30" s="621"/>
      <c r="L30" s="621"/>
      <c r="M30" s="621"/>
      <c r="N30" s="621"/>
      <c r="O30" s="621"/>
      <c r="P30" s="621"/>
      <c r="Q30" s="622"/>
      <c r="R30" s="623">
        <v>79708</v>
      </c>
      <c r="S30" s="626"/>
      <c r="T30" s="626"/>
      <c r="U30" s="626"/>
      <c r="V30" s="626"/>
      <c r="W30" s="626"/>
      <c r="X30" s="626"/>
      <c r="Y30" s="627"/>
      <c r="Z30" s="685">
        <v>0.2</v>
      </c>
      <c r="AA30" s="685"/>
      <c r="AB30" s="685"/>
      <c r="AC30" s="685"/>
      <c r="AD30" s="686">
        <v>30973</v>
      </c>
      <c r="AE30" s="686"/>
      <c r="AF30" s="686"/>
      <c r="AG30" s="686"/>
      <c r="AH30" s="686"/>
      <c r="AI30" s="686"/>
      <c r="AJ30" s="686"/>
      <c r="AK30" s="686"/>
      <c r="AL30" s="628">
        <v>0.2</v>
      </c>
      <c r="AM30" s="629"/>
      <c r="AN30" s="629"/>
      <c r="AO30" s="687"/>
      <c r="AP30" s="713" t="s">
        <v>309</v>
      </c>
      <c r="AQ30" s="714"/>
      <c r="AR30" s="714"/>
      <c r="AS30" s="714"/>
      <c r="AT30" s="719" t="s">
        <v>310</v>
      </c>
      <c r="AU30" s="229"/>
      <c r="AV30" s="229"/>
      <c r="AW30" s="229"/>
      <c r="AX30" s="722" t="s">
        <v>187</v>
      </c>
      <c r="AY30" s="723"/>
      <c r="AZ30" s="723"/>
      <c r="BA30" s="723"/>
      <c r="BB30" s="723"/>
      <c r="BC30" s="723"/>
      <c r="BD30" s="723"/>
      <c r="BE30" s="723"/>
      <c r="BF30" s="724"/>
      <c r="BG30" s="703">
        <v>98.1</v>
      </c>
      <c r="BH30" s="704"/>
      <c r="BI30" s="704"/>
      <c r="BJ30" s="704"/>
      <c r="BK30" s="704"/>
      <c r="BL30" s="704"/>
      <c r="BM30" s="705">
        <v>87.6</v>
      </c>
      <c r="BN30" s="704"/>
      <c r="BO30" s="704"/>
      <c r="BP30" s="704"/>
      <c r="BQ30" s="706"/>
      <c r="BR30" s="703">
        <v>97.7</v>
      </c>
      <c r="BS30" s="704"/>
      <c r="BT30" s="704"/>
      <c r="BU30" s="704"/>
      <c r="BV30" s="704"/>
      <c r="BW30" s="704"/>
      <c r="BX30" s="705">
        <v>84.8</v>
      </c>
      <c r="BY30" s="704"/>
      <c r="BZ30" s="704"/>
      <c r="CA30" s="704"/>
      <c r="CB30" s="706"/>
      <c r="CD30" s="709"/>
      <c r="CE30" s="710"/>
      <c r="CF30" s="667" t="s">
        <v>311</v>
      </c>
      <c r="CG30" s="664"/>
      <c r="CH30" s="664"/>
      <c r="CI30" s="664"/>
      <c r="CJ30" s="664"/>
      <c r="CK30" s="664"/>
      <c r="CL30" s="664"/>
      <c r="CM30" s="664"/>
      <c r="CN30" s="664"/>
      <c r="CO30" s="664"/>
      <c r="CP30" s="664"/>
      <c r="CQ30" s="665"/>
      <c r="CR30" s="623">
        <v>4179833</v>
      </c>
      <c r="CS30" s="626"/>
      <c r="CT30" s="626"/>
      <c r="CU30" s="626"/>
      <c r="CV30" s="626"/>
      <c r="CW30" s="626"/>
      <c r="CX30" s="626"/>
      <c r="CY30" s="627"/>
      <c r="CZ30" s="628">
        <v>13.4</v>
      </c>
      <c r="DA30" s="657"/>
      <c r="DB30" s="657"/>
      <c r="DC30" s="658"/>
      <c r="DD30" s="631">
        <v>4036190</v>
      </c>
      <c r="DE30" s="626"/>
      <c r="DF30" s="626"/>
      <c r="DG30" s="626"/>
      <c r="DH30" s="626"/>
      <c r="DI30" s="626"/>
      <c r="DJ30" s="626"/>
      <c r="DK30" s="627"/>
      <c r="DL30" s="631">
        <v>4036190</v>
      </c>
      <c r="DM30" s="626"/>
      <c r="DN30" s="626"/>
      <c r="DO30" s="626"/>
      <c r="DP30" s="626"/>
      <c r="DQ30" s="626"/>
      <c r="DR30" s="626"/>
      <c r="DS30" s="626"/>
      <c r="DT30" s="626"/>
      <c r="DU30" s="626"/>
      <c r="DV30" s="627"/>
      <c r="DW30" s="628">
        <v>23.5</v>
      </c>
      <c r="DX30" s="657"/>
      <c r="DY30" s="657"/>
      <c r="DZ30" s="657"/>
      <c r="EA30" s="657"/>
      <c r="EB30" s="657"/>
      <c r="EC30" s="659"/>
    </row>
    <row r="31" spans="2:133" ht="11.25" customHeight="1" x14ac:dyDescent="0.15">
      <c r="B31" s="620" t="s">
        <v>312</v>
      </c>
      <c r="C31" s="621"/>
      <c r="D31" s="621"/>
      <c r="E31" s="621"/>
      <c r="F31" s="621"/>
      <c r="G31" s="621"/>
      <c r="H31" s="621"/>
      <c r="I31" s="621"/>
      <c r="J31" s="621"/>
      <c r="K31" s="621"/>
      <c r="L31" s="621"/>
      <c r="M31" s="621"/>
      <c r="N31" s="621"/>
      <c r="O31" s="621"/>
      <c r="P31" s="621"/>
      <c r="Q31" s="622"/>
      <c r="R31" s="623">
        <v>180511</v>
      </c>
      <c r="S31" s="626"/>
      <c r="T31" s="626"/>
      <c r="U31" s="626"/>
      <c r="V31" s="626"/>
      <c r="W31" s="626"/>
      <c r="X31" s="626"/>
      <c r="Y31" s="627"/>
      <c r="Z31" s="685">
        <v>0.6</v>
      </c>
      <c r="AA31" s="685"/>
      <c r="AB31" s="685"/>
      <c r="AC31" s="685"/>
      <c r="AD31" s="686" t="s">
        <v>136</v>
      </c>
      <c r="AE31" s="686"/>
      <c r="AF31" s="686"/>
      <c r="AG31" s="686"/>
      <c r="AH31" s="686"/>
      <c r="AI31" s="686"/>
      <c r="AJ31" s="686"/>
      <c r="AK31" s="686"/>
      <c r="AL31" s="628" t="s">
        <v>247</v>
      </c>
      <c r="AM31" s="629"/>
      <c r="AN31" s="629"/>
      <c r="AO31" s="687"/>
      <c r="AP31" s="715"/>
      <c r="AQ31" s="716"/>
      <c r="AR31" s="716"/>
      <c r="AS31" s="716"/>
      <c r="AT31" s="720"/>
      <c r="AU31" s="228" t="s">
        <v>313</v>
      </c>
      <c r="AV31" s="228"/>
      <c r="AW31" s="228"/>
      <c r="AX31" s="620" t="s">
        <v>314</v>
      </c>
      <c r="AY31" s="621"/>
      <c r="AZ31" s="621"/>
      <c r="BA31" s="621"/>
      <c r="BB31" s="621"/>
      <c r="BC31" s="621"/>
      <c r="BD31" s="621"/>
      <c r="BE31" s="621"/>
      <c r="BF31" s="622"/>
      <c r="BG31" s="701">
        <v>98.1</v>
      </c>
      <c r="BH31" s="624"/>
      <c r="BI31" s="624"/>
      <c r="BJ31" s="624"/>
      <c r="BK31" s="624"/>
      <c r="BL31" s="624"/>
      <c r="BM31" s="629">
        <v>89.7</v>
      </c>
      <c r="BN31" s="702"/>
      <c r="BO31" s="702"/>
      <c r="BP31" s="702"/>
      <c r="BQ31" s="663"/>
      <c r="BR31" s="701">
        <v>97.8</v>
      </c>
      <c r="BS31" s="624"/>
      <c r="BT31" s="624"/>
      <c r="BU31" s="624"/>
      <c r="BV31" s="624"/>
      <c r="BW31" s="624"/>
      <c r="BX31" s="629">
        <v>88.2</v>
      </c>
      <c r="BY31" s="702"/>
      <c r="BZ31" s="702"/>
      <c r="CA31" s="702"/>
      <c r="CB31" s="663"/>
      <c r="CD31" s="709"/>
      <c r="CE31" s="710"/>
      <c r="CF31" s="667" t="s">
        <v>315</v>
      </c>
      <c r="CG31" s="664"/>
      <c r="CH31" s="664"/>
      <c r="CI31" s="664"/>
      <c r="CJ31" s="664"/>
      <c r="CK31" s="664"/>
      <c r="CL31" s="664"/>
      <c r="CM31" s="664"/>
      <c r="CN31" s="664"/>
      <c r="CO31" s="664"/>
      <c r="CP31" s="664"/>
      <c r="CQ31" s="665"/>
      <c r="CR31" s="623">
        <v>222540</v>
      </c>
      <c r="CS31" s="624"/>
      <c r="CT31" s="624"/>
      <c r="CU31" s="624"/>
      <c r="CV31" s="624"/>
      <c r="CW31" s="624"/>
      <c r="CX31" s="624"/>
      <c r="CY31" s="625"/>
      <c r="CZ31" s="628">
        <v>0.7</v>
      </c>
      <c r="DA31" s="657"/>
      <c r="DB31" s="657"/>
      <c r="DC31" s="658"/>
      <c r="DD31" s="631">
        <v>207757</v>
      </c>
      <c r="DE31" s="624"/>
      <c r="DF31" s="624"/>
      <c r="DG31" s="624"/>
      <c r="DH31" s="624"/>
      <c r="DI31" s="624"/>
      <c r="DJ31" s="624"/>
      <c r="DK31" s="625"/>
      <c r="DL31" s="631">
        <v>207757</v>
      </c>
      <c r="DM31" s="624"/>
      <c r="DN31" s="624"/>
      <c r="DO31" s="624"/>
      <c r="DP31" s="624"/>
      <c r="DQ31" s="624"/>
      <c r="DR31" s="624"/>
      <c r="DS31" s="624"/>
      <c r="DT31" s="624"/>
      <c r="DU31" s="624"/>
      <c r="DV31" s="625"/>
      <c r="DW31" s="628">
        <v>1.2</v>
      </c>
      <c r="DX31" s="657"/>
      <c r="DY31" s="657"/>
      <c r="DZ31" s="657"/>
      <c r="EA31" s="657"/>
      <c r="EB31" s="657"/>
      <c r="EC31" s="659"/>
    </row>
    <row r="32" spans="2:133" ht="11.25" customHeight="1" x14ac:dyDescent="0.15">
      <c r="B32" s="620" t="s">
        <v>316</v>
      </c>
      <c r="C32" s="621"/>
      <c r="D32" s="621"/>
      <c r="E32" s="621"/>
      <c r="F32" s="621"/>
      <c r="G32" s="621"/>
      <c r="H32" s="621"/>
      <c r="I32" s="621"/>
      <c r="J32" s="621"/>
      <c r="K32" s="621"/>
      <c r="L32" s="621"/>
      <c r="M32" s="621"/>
      <c r="N32" s="621"/>
      <c r="O32" s="621"/>
      <c r="P32" s="621"/>
      <c r="Q32" s="622"/>
      <c r="R32" s="623">
        <v>969292</v>
      </c>
      <c r="S32" s="626"/>
      <c r="T32" s="626"/>
      <c r="U32" s="626"/>
      <c r="V32" s="626"/>
      <c r="W32" s="626"/>
      <c r="X32" s="626"/>
      <c r="Y32" s="627"/>
      <c r="Z32" s="685">
        <v>3</v>
      </c>
      <c r="AA32" s="685"/>
      <c r="AB32" s="685"/>
      <c r="AC32" s="685"/>
      <c r="AD32" s="686" t="s">
        <v>128</v>
      </c>
      <c r="AE32" s="686"/>
      <c r="AF32" s="686"/>
      <c r="AG32" s="686"/>
      <c r="AH32" s="686"/>
      <c r="AI32" s="686"/>
      <c r="AJ32" s="686"/>
      <c r="AK32" s="686"/>
      <c r="AL32" s="628" t="s">
        <v>136</v>
      </c>
      <c r="AM32" s="629"/>
      <c r="AN32" s="629"/>
      <c r="AO32" s="687"/>
      <c r="AP32" s="717"/>
      <c r="AQ32" s="718"/>
      <c r="AR32" s="718"/>
      <c r="AS32" s="718"/>
      <c r="AT32" s="721"/>
      <c r="AU32" s="230"/>
      <c r="AV32" s="230"/>
      <c r="AW32" s="230"/>
      <c r="AX32" s="635" t="s">
        <v>317</v>
      </c>
      <c r="AY32" s="636"/>
      <c r="AZ32" s="636"/>
      <c r="BA32" s="636"/>
      <c r="BB32" s="636"/>
      <c r="BC32" s="636"/>
      <c r="BD32" s="636"/>
      <c r="BE32" s="636"/>
      <c r="BF32" s="637"/>
      <c r="BG32" s="700">
        <v>97.7</v>
      </c>
      <c r="BH32" s="639"/>
      <c r="BI32" s="639"/>
      <c r="BJ32" s="639"/>
      <c r="BK32" s="639"/>
      <c r="BL32" s="639"/>
      <c r="BM32" s="683">
        <v>82.3</v>
      </c>
      <c r="BN32" s="639"/>
      <c r="BO32" s="639"/>
      <c r="BP32" s="639"/>
      <c r="BQ32" s="676"/>
      <c r="BR32" s="700">
        <v>97.3</v>
      </c>
      <c r="BS32" s="639"/>
      <c r="BT32" s="639"/>
      <c r="BU32" s="639"/>
      <c r="BV32" s="639"/>
      <c r="BW32" s="639"/>
      <c r="BX32" s="683">
        <v>77.599999999999994</v>
      </c>
      <c r="BY32" s="639"/>
      <c r="BZ32" s="639"/>
      <c r="CA32" s="639"/>
      <c r="CB32" s="676"/>
      <c r="CD32" s="711"/>
      <c r="CE32" s="712"/>
      <c r="CF32" s="667" t="s">
        <v>318</v>
      </c>
      <c r="CG32" s="664"/>
      <c r="CH32" s="664"/>
      <c r="CI32" s="664"/>
      <c r="CJ32" s="664"/>
      <c r="CK32" s="664"/>
      <c r="CL32" s="664"/>
      <c r="CM32" s="664"/>
      <c r="CN32" s="664"/>
      <c r="CO32" s="664"/>
      <c r="CP32" s="664"/>
      <c r="CQ32" s="665"/>
      <c r="CR32" s="623">
        <v>790</v>
      </c>
      <c r="CS32" s="626"/>
      <c r="CT32" s="626"/>
      <c r="CU32" s="626"/>
      <c r="CV32" s="626"/>
      <c r="CW32" s="626"/>
      <c r="CX32" s="626"/>
      <c r="CY32" s="627"/>
      <c r="CZ32" s="628">
        <v>0</v>
      </c>
      <c r="DA32" s="657"/>
      <c r="DB32" s="657"/>
      <c r="DC32" s="658"/>
      <c r="DD32" s="631">
        <v>790</v>
      </c>
      <c r="DE32" s="626"/>
      <c r="DF32" s="626"/>
      <c r="DG32" s="626"/>
      <c r="DH32" s="626"/>
      <c r="DI32" s="626"/>
      <c r="DJ32" s="626"/>
      <c r="DK32" s="627"/>
      <c r="DL32" s="631">
        <v>790</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319</v>
      </c>
      <c r="C33" s="621"/>
      <c r="D33" s="621"/>
      <c r="E33" s="621"/>
      <c r="F33" s="621"/>
      <c r="G33" s="621"/>
      <c r="H33" s="621"/>
      <c r="I33" s="621"/>
      <c r="J33" s="621"/>
      <c r="K33" s="621"/>
      <c r="L33" s="621"/>
      <c r="M33" s="621"/>
      <c r="N33" s="621"/>
      <c r="O33" s="621"/>
      <c r="P33" s="621"/>
      <c r="Q33" s="622"/>
      <c r="R33" s="623">
        <v>641974</v>
      </c>
      <c r="S33" s="626"/>
      <c r="T33" s="626"/>
      <c r="U33" s="626"/>
      <c r="V33" s="626"/>
      <c r="W33" s="626"/>
      <c r="X33" s="626"/>
      <c r="Y33" s="627"/>
      <c r="Z33" s="685">
        <v>2</v>
      </c>
      <c r="AA33" s="685"/>
      <c r="AB33" s="685"/>
      <c r="AC33" s="685"/>
      <c r="AD33" s="686" t="s">
        <v>136</v>
      </c>
      <c r="AE33" s="686"/>
      <c r="AF33" s="686"/>
      <c r="AG33" s="686"/>
      <c r="AH33" s="686"/>
      <c r="AI33" s="686"/>
      <c r="AJ33" s="686"/>
      <c r="AK33" s="686"/>
      <c r="AL33" s="628" t="s">
        <v>247</v>
      </c>
      <c r="AM33" s="629"/>
      <c r="AN33" s="629"/>
      <c r="AO33" s="687"/>
      <c r="AP33" s="231"/>
      <c r="AQ33" s="232"/>
      <c r="AR33" s="228"/>
      <c r="AS33" s="229"/>
      <c r="AT33" s="229"/>
      <c r="AU33" s="229"/>
      <c r="AV33" s="229"/>
      <c r="AW33" s="229"/>
      <c r="AX33" s="229"/>
      <c r="AY33" s="229"/>
      <c r="AZ33" s="229"/>
      <c r="BA33" s="229"/>
      <c r="BB33" s="229"/>
      <c r="BC33" s="229"/>
      <c r="BD33" s="229"/>
      <c r="BE33" s="229"/>
      <c r="BF33" s="229"/>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D33" s="667" t="s">
        <v>320</v>
      </c>
      <c r="CE33" s="664"/>
      <c r="CF33" s="664"/>
      <c r="CG33" s="664"/>
      <c r="CH33" s="664"/>
      <c r="CI33" s="664"/>
      <c r="CJ33" s="664"/>
      <c r="CK33" s="664"/>
      <c r="CL33" s="664"/>
      <c r="CM33" s="664"/>
      <c r="CN33" s="664"/>
      <c r="CO33" s="664"/>
      <c r="CP33" s="664"/>
      <c r="CQ33" s="665"/>
      <c r="CR33" s="623">
        <v>10985923</v>
      </c>
      <c r="CS33" s="624"/>
      <c r="CT33" s="624"/>
      <c r="CU33" s="624"/>
      <c r="CV33" s="624"/>
      <c r="CW33" s="624"/>
      <c r="CX33" s="624"/>
      <c r="CY33" s="625"/>
      <c r="CZ33" s="628">
        <v>35.200000000000003</v>
      </c>
      <c r="DA33" s="657"/>
      <c r="DB33" s="657"/>
      <c r="DC33" s="658"/>
      <c r="DD33" s="631">
        <v>7452571</v>
      </c>
      <c r="DE33" s="624"/>
      <c r="DF33" s="624"/>
      <c r="DG33" s="624"/>
      <c r="DH33" s="624"/>
      <c r="DI33" s="624"/>
      <c r="DJ33" s="624"/>
      <c r="DK33" s="625"/>
      <c r="DL33" s="631">
        <v>5372926</v>
      </c>
      <c r="DM33" s="624"/>
      <c r="DN33" s="624"/>
      <c r="DO33" s="624"/>
      <c r="DP33" s="624"/>
      <c r="DQ33" s="624"/>
      <c r="DR33" s="624"/>
      <c r="DS33" s="624"/>
      <c r="DT33" s="624"/>
      <c r="DU33" s="624"/>
      <c r="DV33" s="625"/>
      <c r="DW33" s="628">
        <v>31.2</v>
      </c>
      <c r="DX33" s="657"/>
      <c r="DY33" s="657"/>
      <c r="DZ33" s="657"/>
      <c r="EA33" s="657"/>
      <c r="EB33" s="657"/>
      <c r="EC33" s="659"/>
    </row>
    <row r="34" spans="2:133" ht="11.25" customHeight="1" x14ac:dyDescent="0.15">
      <c r="B34" s="620" t="s">
        <v>321</v>
      </c>
      <c r="C34" s="621"/>
      <c r="D34" s="621"/>
      <c r="E34" s="621"/>
      <c r="F34" s="621"/>
      <c r="G34" s="621"/>
      <c r="H34" s="621"/>
      <c r="I34" s="621"/>
      <c r="J34" s="621"/>
      <c r="K34" s="621"/>
      <c r="L34" s="621"/>
      <c r="M34" s="621"/>
      <c r="N34" s="621"/>
      <c r="O34" s="621"/>
      <c r="P34" s="621"/>
      <c r="Q34" s="622"/>
      <c r="R34" s="623">
        <v>605462</v>
      </c>
      <c r="S34" s="626"/>
      <c r="T34" s="626"/>
      <c r="U34" s="626"/>
      <c r="V34" s="626"/>
      <c r="W34" s="626"/>
      <c r="X34" s="626"/>
      <c r="Y34" s="627"/>
      <c r="Z34" s="685">
        <v>1.9</v>
      </c>
      <c r="AA34" s="685"/>
      <c r="AB34" s="685"/>
      <c r="AC34" s="685"/>
      <c r="AD34" s="686">
        <v>109</v>
      </c>
      <c r="AE34" s="686"/>
      <c r="AF34" s="686"/>
      <c r="AG34" s="686"/>
      <c r="AH34" s="686"/>
      <c r="AI34" s="686"/>
      <c r="AJ34" s="686"/>
      <c r="AK34" s="686"/>
      <c r="AL34" s="628">
        <v>0</v>
      </c>
      <c r="AM34" s="629"/>
      <c r="AN34" s="629"/>
      <c r="AO34" s="687"/>
      <c r="AP34" s="233"/>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4542809</v>
      </c>
      <c r="CS34" s="626"/>
      <c r="CT34" s="626"/>
      <c r="CU34" s="626"/>
      <c r="CV34" s="626"/>
      <c r="CW34" s="626"/>
      <c r="CX34" s="626"/>
      <c r="CY34" s="627"/>
      <c r="CZ34" s="628">
        <v>14.6</v>
      </c>
      <c r="DA34" s="657"/>
      <c r="DB34" s="657"/>
      <c r="DC34" s="658"/>
      <c r="DD34" s="631">
        <v>3226279</v>
      </c>
      <c r="DE34" s="626"/>
      <c r="DF34" s="626"/>
      <c r="DG34" s="626"/>
      <c r="DH34" s="626"/>
      <c r="DI34" s="626"/>
      <c r="DJ34" s="626"/>
      <c r="DK34" s="627"/>
      <c r="DL34" s="631">
        <v>2705871</v>
      </c>
      <c r="DM34" s="626"/>
      <c r="DN34" s="626"/>
      <c r="DO34" s="626"/>
      <c r="DP34" s="626"/>
      <c r="DQ34" s="626"/>
      <c r="DR34" s="626"/>
      <c r="DS34" s="626"/>
      <c r="DT34" s="626"/>
      <c r="DU34" s="626"/>
      <c r="DV34" s="627"/>
      <c r="DW34" s="628">
        <v>15.7</v>
      </c>
      <c r="DX34" s="657"/>
      <c r="DY34" s="657"/>
      <c r="DZ34" s="657"/>
      <c r="EA34" s="657"/>
      <c r="EB34" s="657"/>
      <c r="EC34" s="659"/>
    </row>
    <row r="35" spans="2:133" ht="11.25" customHeight="1" x14ac:dyDescent="0.15">
      <c r="B35" s="620" t="s">
        <v>325</v>
      </c>
      <c r="C35" s="621"/>
      <c r="D35" s="621"/>
      <c r="E35" s="621"/>
      <c r="F35" s="621"/>
      <c r="G35" s="621"/>
      <c r="H35" s="621"/>
      <c r="I35" s="621"/>
      <c r="J35" s="621"/>
      <c r="K35" s="621"/>
      <c r="L35" s="621"/>
      <c r="M35" s="621"/>
      <c r="N35" s="621"/>
      <c r="O35" s="621"/>
      <c r="P35" s="621"/>
      <c r="Q35" s="622"/>
      <c r="R35" s="623">
        <v>4452900</v>
      </c>
      <c r="S35" s="626"/>
      <c r="T35" s="626"/>
      <c r="U35" s="626"/>
      <c r="V35" s="626"/>
      <c r="W35" s="626"/>
      <c r="X35" s="626"/>
      <c r="Y35" s="627"/>
      <c r="Z35" s="685">
        <v>13.7</v>
      </c>
      <c r="AA35" s="685"/>
      <c r="AB35" s="685"/>
      <c r="AC35" s="685"/>
      <c r="AD35" s="686" t="s">
        <v>128</v>
      </c>
      <c r="AE35" s="686"/>
      <c r="AF35" s="686"/>
      <c r="AG35" s="686"/>
      <c r="AH35" s="686"/>
      <c r="AI35" s="686"/>
      <c r="AJ35" s="686"/>
      <c r="AK35" s="686"/>
      <c r="AL35" s="628" t="s">
        <v>247</v>
      </c>
      <c r="AM35" s="629"/>
      <c r="AN35" s="629"/>
      <c r="AO35" s="687"/>
      <c r="AP35" s="233"/>
      <c r="AQ35" s="691" t="s">
        <v>326</v>
      </c>
      <c r="AR35" s="692"/>
      <c r="AS35" s="692"/>
      <c r="AT35" s="692"/>
      <c r="AU35" s="692"/>
      <c r="AV35" s="692"/>
      <c r="AW35" s="692"/>
      <c r="AX35" s="692"/>
      <c r="AY35" s="693"/>
      <c r="AZ35" s="688">
        <v>2827220</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105979</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168792</v>
      </c>
      <c r="CS35" s="624"/>
      <c r="CT35" s="624"/>
      <c r="CU35" s="624"/>
      <c r="CV35" s="624"/>
      <c r="CW35" s="624"/>
      <c r="CX35" s="624"/>
      <c r="CY35" s="625"/>
      <c r="CZ35" s="628">
        <v>0.5</v>
      </c>
      <c r="DA35" s="657"/>
      <c r="DB35" s="657"/>
      <c r="DC35" s="658"/>
      <c r="DD35" s="631">
        <v>146683</v>
      </c>
      <c r="DE35" s="624"/>
      <c r="DF35" s="624"/>
      <c r="DG35" s="624"/>
      <c r="DH35" s="624"/>
      <c r="DI35" s="624"/>
      <c r="DJ35" s="624"/>
      <c r="DK35" s="625"/>
      <c r="DL35" s="631">
        <v>146683</v>
      </c>
      <c r="DM35" s="624"/>
      <c r="DN35" s="624"/>
      <c r="DO35" s="624"/>
      <c r="DP35" s="624"/>
      <c r="DQ35" s="624"/>
      <c r="DR35" s="624"/>
      <c r="DS35" s="624"/>
      <c r="DT35" s="624"/>
      <c r="DU35" s="624"/>
      <c r="DV35" s="625"/>
      <c r="DW35" s="628">
        <v>0.9</v>
      </c>
      <c r="DX35" s="657"/>
      <c r="DY35" s="657"/>
      <c r="DZ35" s="657"/>
      <c r="EA35" s="657"/>
      <c r="EB35" s="657"/>
      <c r="EC35" s="659"/>
    </row>
    <row r="36" spans="2:133" ht="11.25" customHeight="1" x14ac:dyDescent="0.15">
      <c r="B36" s="620" t="s">
        <v>329</v>
      </c>
      <c r="C36" s="621"/>
      <c r="D36" s="621"/>
      <c r="E36" s="621"/>
      <c r="F36" s="621"/>
      <c r="G36" s="621"/>
      <c r="H36" s="621"/>
      <c r="I36" s="621"/>
      <c r="J36" s="621"/>
      <c r="K36" s="621"/>
      <c r="L36" s="621"/>
      <c r="M36" s="621"/>
      <c r="N36" s="621"/>
      <c r="O36" s="621"/>
      <c r="P36" s="621"/>
      <c r="Q36" s="622"/>
      <c r="R36" s="623" t="s">
        <v>136</v>
      </c>
      <c r="S36" s="626"/>
      <c r="T36" s="626"/>
      <c r="U36" s="626"/>
      <c r="V36" s="626"/>
      <c r="W36" s="626"/>
      <c r="X36" s="626"/>
      <c r="Y36" s="627"/>
      <c r="Z36" s="685" t="s">
        <v>128</v>
      </c>
      <c r="AA36" s="685"/>
      <c r="AB36" s="685"/>
      <c r="AC36" s="685"/>
      <c r="AD36" s="686" t="s">
        <v>128</v>
      </c>
      <c r="AE36" s="686"/>
      <c r="AF36" s="686"/>
      <c r="AG36" s="686"/>
      <c r="AH36" s="686"/>
      <c r="AI36" s="686"/>
      <c r="AJ36" s="686"/>
      <c r="AK36" s="686"/>
      <c r="AL36" s="628" t="s">
        <v>128</v>
      </c>
      <c r="AM36" s="629"/>
      <c r="AN36" s="629"/>
      <c r="AO36" s="687"/>
      <c r="AQ36" s="660" t="s">
        <v>330</v>
      </c>
      <c r="AR36" s="661"/>
      <c r="AS36" s="661"/>
      <c r="AT36" s="661"/>
      <c r="AU36" s="661"/>
      <c r="AV36" s="661"/>
      <c r="AW36" s="661"/>
      <c r="AX36" s="661"/>
      <c r="AY36" s="662"/>
      <c r="AZ36" s="623">
        <v>895222</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55111</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4003714</v>
      </c>
      <c r="CS36" s="626"/>
      <c r="CT36" s="626"/>
      <c r="CU36" s="626"/>
      <c r="CV36" s="626"/>
      <c r="CW36" s="626"/>
      <c r="CX36" s="626"/>
      <c r="CY36" s="627"/>
      <c r="CZ36" s="628">
        <v>12.8</v>
      </c>
      <c r="DA36" s="657"/>
      <c r="DB36" s="657"/>
      <c r="DC36" s="658"/>
      <c r="DD36" s="631">
        <v>2445048</v>
      </c>
      <c r="DE36" s="626"/>
      <c r="DF36" s="626"/>
      <c r="DG36" s="626"/>
      <c r="DH36" s="626"/>
      <c r="DI36" s="626"/>
      <c r="DJ36" s="626"/>
      <c r="DK36" s="627"/>
      <c r="DL36" s="631">
        <v>1353491</v>
      </c>
      <c r="DM36" s="626"/>
      <c r="DN36" s="626"/>
      <c r="DO36" s="626"/>
      <c r="DP36" s="626"/>
      <c r="DQ36" s="626"/>
      <c r="DR36" s="626"/>
      <c r="DS36" s="626"/>
      <c r="DT36" s="626"/>
      <c r="DU36" s="626"/>
      <c r="DV36" s="627"/>
      <c r="DW36" s="628">
        <v>7.9</v>
      </c>
      <c r="DX36" s="657"/>
      <c r="DY36" s="657"/>
      <c r="DZ36" s="657"/>
      <c r="EA36" s="657"/>
      <c r="EB36" s="657"/>
      <c r="EC36" s="659"/>
    </row>
    <row r="37" spans="2:133" ht="11.25" customHeight="1" x14ac:dyDescent="0.15">
      <c r="B37" s="620" t="s">
        <v>333</v>
      </c>
      <c r="C37" s="621"/>
      <c r="D37" s="621"/>
      <c r="E37" s="621"/>
      <c r="F37" s="621"/>
      <c r="G37" s="621"/>
      <c r="H37" s="621"/>
      <c r="I37" s="621"/>
      <c r="J37" s="621"/>
      <c r="K37" s="621"/>
      <c r="L37" s="621"/>
      <c r="M37" s="621"/>
      <c r="N37" s="621"/>
      <c r="O37" s="621"/>
      <c r="P37" s="621"/>
      <c r="Q37" s="622"/>
      <c r="R37" s="623">
        <v>620000</v>
      </c>
      <c r="S37" s="626"/>
      <c r="T37" s="626"/>
      <c r="U37" s="626"/>
      <c r="V37" s="626"/>
      <c r="W37" s="626"/>
      <c r="X37" s="626"/>
      <c r="Y37" s="627"/>
      <c r="Z37" s="685">
        <v>1.9</v>
      </c>
      <c r="AA37" s="685"/>
      <c r="AB37" s="685"/>
      <c r="AC37" s="685"/>
      <c r="AD37" s="686" t="s">
        <v>128</v>
      </c>
      <c r="AE37" s="686"/>
      <c r="AF37" s="686"/>
      <c r="AG37" s="686"/>
      <c r="AH37" s="686"/>
      <c r="AI37" s="686"/>
      <c r="AJ37" s="686"/>
      <c r="AK37" s="686"/>
      <c r="AL37" s="628" t="s">
        <v>128</v>
      </c>
      <c r="AM37" s="629"/>
      <c r="AN37" s="629"/>
      <c r="AO37" s="687"/>
      <c r="AQ37" s="660" t="s">
        <v>334</v>
      </c>
      <c r="AR37" s="661"/>
      <c r="AS37" s="661"/>
      <c r="AT37" s="661"/>
      <c r="AU37" s="661"/>
      <c r="AV37" s="661"/>
      <c r="AW37" s="661"/>
      <c r="AX37" s="661"/>
      <c r="AY37" s="662"/>
      <c r="AZ37" s="623">
        <v>363835</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5627</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39917</v>
      </c>
      <c r="CS37" s="624"/>
      <c r="CT37" s="624"/>
      <c r="CU37" s="624"/>
      <c r="CV37" s="624"/>
      <c r="CW37" s="624"/>
      <c r="CX37" s="624"/>
      <c r="CY37" s="625"/>
      <c r="CZ37" s="628">
        <v>0.1</v>
      </c>
      <c r="DA37" s="657"/>
      <c r="DB37" s="657"/>
      <c r="DC37" s="658"/>
      <c r="DD37" s="631">
        <v>39917</v>
      </c>
      <c r="DE37" s="624"/>
      <c r="DF37" s="624"/>
      <c r="DG37" s="624"/>
      <c r="DH37" s="624"/>
      <c r="DI37" s="624"/>
      <c r="DJ37" s="624"/>
      <c r="DK37" s="625"/>
      <c r="DL37" s="631">
        <v>34223</v>
      </c>
      <c r="DM37" s="624"/>
      <c r="DN37" s="624"/>
      <c r="DO37" s="624"/>
      <c r="DP37" s="624"/>
      <c r="DQ37" s="624"/>
      <c r="DR37" s="624"/>
      <c r="DS37" s="624"/>
      <c r="DT37" s="624"/>
      <c r="DU37" s="624"/>
      <c r="DV37" s="625"/>
      <c r="DW37" s="628">
        <v>0.2</v>
      </c>
      <c r="DX37" s="657"/>
      <c r="DY37" s="657"/>
      <c r="DZ37" s="657"/>
      <c r="EA37" s="657"/>
      <c r="EB37" s="657"/>
      <c r="EC37" s="659"/>
    </row>
    <row r="38" spans="2:133" ht="11.25" customHeight="1" x14ac:dyDescent="0.15">
      <c r="B38" s="635" t="s">
        <v>337</v>
      </c>
      <c r="C38" s="636"/>
      <c r="D38" s="636"/>
      <c r="E38" s="636"/>
      <c r="F38" s="636"/>
      <c r="G38" s="636"/>
      <c r="H38" s="636"/>
      <c r="I38" s="636"/>
      <c r="J38" s="636"/>
      <c r="K38" s="636"/>
      <c r="L38" s="636"/>
      <c r="M38" s="636"/>
      <c r="N38" s="636"/>
      <c r="O38" s="636"/>
      <c r="P38" s="636"/>
      <c r="Q38" s="637"/>
      <c r="R38" s="638">
        <v>32497322</v>
      </c>
      <c r="S38" s="675"/>
      <c r="T38" s="675"/>
      <c r="U38" s="675"/>
      <c r="V38" s="675"/>
      <c r="W38" s="675"/>
      <c r="X38" s="675"/>
      <c r="Y38" s="680"/>
      <c r="Z38" s="681">
        <v>100</v>
      </c>
      <c r="AA38" s="681"/>
      <c r="AB38" s="681"/>
      <c r="AC38" s="681"/>
      <c r="AD38" s="682">
        <v>16577623</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v>20100</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9627</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1568163</v>
      </c>
      <c r="CS38" s="626"/>
      <c r="CT38" s="626"/>
      <c r="CU38" s="626"/>
      <c r="CV38" s="626"/>
      <c r="CW38" s="626"/>
      <c r="CX38" s="626"/>
      <c r="CY38" s="627"/>
      <c r="CZ38" s="628">
        <v>5</v>
      </c>
      <c r="DA38" s="657"/>
      <c r="DB38" s="657"/>
      <c r="DC38" s="658"/>
      <c r="DD38" s="631">
        <v>1257845</v>
      </c>
      <c r="DE38" s="626"/>
      <c r="DF38" s="626"/>
      <c r="DG38" s="626"/>
      <c r="DH38" s="626"/>
      <c r="DI38" s="626"/>
      <c r="DJ38" s="626"/>
      <c r="DK38" s="627"/>
      <c r="DL38" s="631">
        <v>1166881</v>
      </c>
      <c r="DM38" s="626"/>
      <c r="DN38" s="626"/>
      <c r="DO38" s="626"/>
      <c r="DP38" s="626"/>
      <c r="DQ38" s="626"/>
      <c r="DR38" s="626"/>
      <c r="DS38" s="626"/>
      <c r="DT38" s="626"/>
      <c r="DU38" s="626"/>
      <c r="DV38" s="627"/>
      <c r="DW38" s="628">
        <v>6.8</v>
      </c>
      <c r="DX38" s="657"/>
      <c r="DY38" s="657"/>
      <c r="DZ38" s="657"/>
      <c r="EA38" s="657"/>
      <c r="EB38" s="657"/>
      <c r="EC38" s="659"/>
    </row>
    <row r="39" spans="2:133" ht="11.25" customHeight="1" x14ac:dyDescent="0.15">
      <c r="AQ39" s="660" t="s">
        <v>341</v>
      </c>
      <c r="AR39" s="661"/>
      <c r="AS39" s="661"/>
      <c r="AT39" s="661"/>
      <c r="AU39" s="661"/>
      <c r="AV39" s="661"/>
      <c r="AW39" s="661"/>
      <c r="AX39" s="661"/>
      <c r="AY39" s="662"/>
      <c r="AZ39" s="623">
        <v>10486</v>
      </c>
      <c r="BA39" s="626"/>
      <c r="BB39" s="626"/>
      <c r="BC39" s="626"/>
      <c r="BD39" s="624"/>
      <c r="BE39" s="624"/>
      <c r="BF39" s="663"/>
      <c r="BG39" s="668" t="s">
        <v>342</v>
      </c>
      <c r="BH39" s="669"/>
      <c r="BI39" s="669"/>
      <c r="BJ39" s="669"/>
      <c r="BK39" s="669"/>
      <c r="BL39" s="234"/>
      <c r="BM39" s="664" t="s">
        <v>343</v>
      </c>
      <c r="BN39" s="664"/>
      <c r="BO39" s="664"/>
      <c r="BP39" s="664"/>
      <c r="BQ39" s="664"/>
      <c r="BR39" s="664"/>
      <c r="BS39" s="664"/>
      <c r="BT39" s="664"/>
      <c r="BU39" s="665"/>
      <c r="BV39" s="623">
        <v>101</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686837</v>
      </c>
      <c r="CS39" s="624"/>
      <c r="CT39" s="624"/>
      <c r="CU39" s="624"/>
      <c r="CV39" s="624"/>
      <c r="CW39" s="624"/>
      <c r="CX39" s="624"/>
      <c r="CY39" s="625"/>
      <c r="CZ39" s="628">
        <v>2.2000000000000002</v>
      </c>
      <c r="DA39" s="657"/>
      <c r="DB39" s="657"/>
      <c r="DC39" s="658"/>
      <c r="DD39" s="631">
        <v>361108</v>
      </c>
      <c r="DE39" s="624"/>
      <c r="DF39" s="624"/>
      <c r="DG39" s="624"/>
      <c r="DH39" s="624"/>
      <c r="DI39" s="624"/>
      <c r="DJ39" s="624"/>
      <c r="DK39" s="625"/>
      <c r="DL39" s="631" t="s">
        <v>247</v>
      </c>
      <c r="DM39" s="624"/>
      <c r="DN39" s="624"/>
      <c r="DO39" s="624"/>
      <c r="DP39" s="624"/>
      <c r="DQ39" s="624"/>
      <c r="DR39" s="624"/>
      <c r="DS39" s="624"/>
      <c r="DT39" s="624"/>
      <c r="DU39" s="624"/>
      <c r="DV39" s="625"/>
      <c r="DW39" s="628" t="s">
        <v>128</v>
      </c>
      <c r="DX39" s="657"/>
      <c r="DY39" s="657"/>
      <c r="DZ39" s="657"/>
      <c r="EA39" s="657"/>
      <c r="EB39" s="657"/>
      <c r="EC39" s="659"/>
    </row>
    <row r="40" spans="2:133" ht="11.25" customHeight="1" x14ac:dyDescent="0.15">
      <c r="AQ40" s="660" t="s">
        <v>345</v>
      </c>
      <c r="AR40" s="661"/>
      <c r="AS40" s="661"/>
      <c r="AT40" s="661"/>
      <c r="AU40" s="661"/>
      <c r="AV40" s="661"/>
      <c r="AW40" s="661"/>
      <c r="AX40" s="661"/>
      <c r="AY40" s="662"/>
      <c r="AZ40" s="623">
        <v>415316</v>
      </c>
      <c r="BA40" s="626"/>
      <c r="BB40" s="626"/>
      <c r="BC40" s="626"/>
      <c r="BD40" s="624"/>
      <c r="BE40" s="624"/>
      <c r="BF40" s="663"/>
      <c r="BG40" s="668"/>
      <c r="BH40" s="669"/>
      <c r="BI40" s="669"/>
      <c r="BJ40" s="669"/>
      <c r="BK40" s="669"/>
      <c r="BL40" s="234"/>
      <c r="BM40" s="664" t="s">
        <v>346</v>
      </c>
      <c r="BN40" s="664"/>
      <c r="BO40" s="664"/>
      <c r="BP40" s="664"/>
      <c r="BQ40" s="664"/>
      <c r="BR40" s="664"/>
      <c r="BS40" s="664"/>
      <c r="BT40" s="664"/>
      <c r="BU40" s="665"/>
      <c r="BV40" s="623" t="s">
        <v>128</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15608</v>
      </c>
      <c r="CS40" s="626"/>
      <c r="CT40" s="626"/>
      <c r="CU40" s="626"/>
      <c r="CV40" s="626"/>
      <c r="CW40" s="626"/>
      <c r="CX40" s="626"/>
      <c r="CY40" s="627"/>
      <c r="CZ40" s="628">
        <v>0.1</v>
      </c>
      <c r="DA40" s="657"/>
      <c r="DB40" s="657"/>
      <c r="DC40" s="658"/>
      <c r="DD40" s="631">
        <v>15608</v>
      </c>
      <c r="DE40" s="626"/>
      <c r="DF40" s="626"/>
      <c r="DG40" s="626"/>
      <c r="DH40" s="626"/>
      <c r="DI40" s="626"/>
      <c r="DJ40" s="626"/>
      <c r="DK40" s="627"/>
      <c r="DL40" s="631" t="s">
        <v>247</v>
      </c>
      <c r="DM40" s="626"/>
      <c r="DN40" s="626"/>
      <c r="DO40" s="626"/>
      <c r="DP40" s="626"/>
      <c r="DQ40" s="626"/>
      <c r="DR40" s="626"/>
      <c r="DS40" s="626"/>
      <c r="DT40" s="626"/>
      <c r="DU40" s="626"/>
      <c r="DV40" s="627"/>
      <c r="DW40" s="628" t="s">
        <v>128</v>
      </c>
      <c r="DX40" s="657"/>
      <c r="DY40" s="657"/>
      <c r="DZ40" s="657"/>
      <c r="EA40" s="657"/>
      <c r="EB40" s="657"/>
      <c r="EC40" s="659"/>
    </row>
    <row r="41" spans="2:133" ht="11.25" customHeight="1" x14ac:dyDescent="0.15">
      <c r="AQ41" s="672" t="s">
        <v>348</v>
      </c>
      <c r="AR41" s="673"/>
      <c r="AS41" s="673"/>
      <c r="AT41" s="673"/>
      <c r="AU41" s="673"/>
      <c r="AV41" s="673"/>
      <c r="AW41" s="673"/>
      <c r="AX41" s="673"/>
      <c r="AY41" s="674"/>
      <c r="AZ41" s="638">
        <v>1122261</v>
      </c>
      <c r="BA41" s="675"/>
      <c r="BB41" s="675"/>
      <c r="BC41" s="675"/>
      <c r="BD41" s="639"/>
      <c r="BE41" s="639"/>
      <c r="BF41" s="676"/>
      <c r="BG41" s="670"/>
      <c r="BH41" s="671"/>
      <c r="BI41" s="671"/>
      <c r="BJ41" s="671"/>
      <c r="BK41" s="671"/>
      <c r="BL41" s="235"/>
      <c r="BM41" s="677" t="s">
        <v>349</v>
      </c>
      <c r="BN41" s="677"/>
      <c r="BO41" s="677"/>
      <c r="BP41" s="677"/>
      <c r="BQ41" s="677"/>
      <c r="BR41" s="677"/>
      <c r="BS41" s="677"/>
      <c r="BT41" s="677"/>
      <c r="BU41" s="678"/>
      <c r="BV41" s="638">
        <v>328</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128</v>
      </c>
      <c r="CS41" s="624"/>
      <c r="CT41" s="624"/>
      <c r="CU41" s="624"/>
      <c r="CV41" s="624"/>
      <c r="CW41" s="624"/>
      <c r="CX41" s="624"/>
      <c r="CY41" s="625"/>
      <c r="CZ41" s="628" t="s">
        <v>128</v>
      </c>
      <c r="DA41" s="657"/>
      <c r="DB41" s="657"/>
      <c r="DC41" s="658"/>
      <c r="DD41" s="631" t="s">
        <v>128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8" t="s">
        <v>351</v>
      </c>
      <c r="C42" s="228"/>
      <c r="D42" s="228"/>
      <c r="E42" s="228"/>
      <c r="F42" s="228"/>
      <c r="G42" s="228"/>
      <c r="H42" s="228"/>
      <c r="I42" s="228"/>
      <c r="J42" s="228"/>
      <c r="K42" s="228"/>
      <c r="L42" s="228"/>
      <c r="M42" s="228"/>
      <c r="N42" s="228"/>
      <c r="O42" s="228"/>
      <c r="P42" s="228"/>
      <c r="Q42" s="228"/>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BV42" s="237"/>
      <c r="BW42" s="237"/>
      <c r="BX42" s="237"/>
      <c r="BY42" s="237"/>
      <c r="BZ42" s="237"/>
      <c r="CA42" s="237"/>
      <c r="CB42" s="237"/>
      <c r="CD42" s="620" t="s">
        <v>352</v>
      </c>
      <c r="CE42" s="621"/>
      <c r="CF42" s="621"/>
      <c r="CG42" s="621"/>
      <c r="CH42" s="621"/>
      <c r="CI42" s="621"/>
      <c r="CJ42" s="621"/>
      <c r="CK42" s="621"/>
      <c r="CL42" s="621"/>
      <c r="CM42" s="621"/>
      <c r="CN42" s="621"/>
      <c r="CO42" s="621"/>
      <c r="CP42" s="621"/>
      <c r="CQ42" s="622"/>
      <c r="CR42" s="623">
        <v>7307400</v>
      </c>
      <c r="CS42" s="626"/>
      <c r="CT42" s="626"/>
      <c r="CU42" s="626"/>
      <c r="CV42" s="626"/>
      <c r="CW42" s="626"/>
      <c r="CX42" s="626"/>
      <c r="CY42" s="627"/>
      <c r="CZ42" s="628">
        <v>23.4</v>
      </c>
      <c r="DA42" s="629"/>
      <c r="DB42" s="629"/>
      <c r="DC42" s="630"/>
      <c r="DD42" s="631">
        <v>1010209</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8" t="s">
        <v>353</v>
      </c>
      <c r="C43" s="228"/>
      <c r="D43" s="228"/>
      <c r="E43" s="228"/>
      <c r="F43" s="228"/>
      <c r="G43" s="228"/>
      <c r="H43" s="228"/>
      <c r="I43" s="228"/>
      <c r="J43" s="228"/>
      <c r="K43" s="228"/>
      <c r="L43" s="228"/>
      <c r="M43" s="228"/>
      <c r="N43" s="228"/>
      <c r="O43" s="228"/>
      <c r="P43" s="228"/>
      <c r="Q43" s="228"/>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CD43" s="620" t="s">
        <v>354</v>
      </c>
      <c r="CE43" s="621"/>
      <c r="CF43" s="621"/>
      <c r="CG43" s="621"/>
      <c r="CH43" s="621"/>
      <c r="CI43" s="621"/>
      <c r="CJ43" s="621"/>
      <c r="CK43" s="621"/>
      <c r="CL43" s="621"/>
      <c r="CM43" s="621"/>
      <c r="CN43" s="621"/>
      <c r="CO43" s="621"/>
      <c r="CP43" s="621"/>
      <c r="CQ43" s="622"/>
      <c r="CR43" s="623">
        <v>157797</v>
      </c>
      <c r="CS43" s="624"/>
      <c r="CT43" s="624"/>
      <c r="CU43" s="624"/>
      <c r="CV43" s="624"/>
      <c r="CW43" s="624"/>
      <c r="CX43" s="624"/>
      <c r="CY43" s="625"/>
      <c r="CZ43" s="628">
        <v>0.5</v>
      </c>
      <c r="DA43" s="657"/>
      <c r="DB43" s="657"/>
      <c r="DC43" s="658"/>
      <c r="DD43" s="631">
        <v>157797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39" t="s">
        <v>355</v>
      </c>
      <c r="CD44" s="651" t="s">
        <v>307</v>
      </c>
      <c r="CE44" s="652"/>
      <c r="CF44" s="620" t="s">
        <v>356</v>
      </c>
      <c r="CG44" s="621"/>
      <c r="CH44" s="621"/>
      <c r="CI44" s="621"/>
      <c r="CJ44" s="621"/>
      <c r="CK44" s="621"/>
      <c r="CL44" s="621"/>
      <c r="CM44" s="621"/>
      <c r="CN44" s="621"/>
      <c r="CO44" s="621"/>
      <c r="CP44" s="621"/>
      <c r="CQ44" s="622"/>
      <c r="CR44" s="623">
        <v>7070904</v>
      </c>
      <c r="CS44" s="626"/>
      <c r="CT44" s="626"/>
      <c r="CU44" s="626"/>
      <c r="CV44" s="626"/>
      <c r="CW44" s="626"/>
      <c r="CX44" s="626"/>
      <c r="CY44" s="627"/>
      <c r="CZ44" s="628">
        <v>22.7</v>
      </c>
      <c r="DA44" s="629"/>
      <c r="DB44" s="629"/>
      <c r="DC44" s="630"/>
      <c r="DD44" s="631">
        <v>889853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357</v>
      </c>
      <c r="CG45" s="621"/>
      <c r="CH45" s="621"/>
      <c r="CI45" s="621"/>
      <c r="CJ45" s="621"/>
      <c r="CK45" s="621"/>
      <c r="CL45" s="621"/>
      <c r="CM45" s="621"/>
      <c r="CN45" s="621"/>
      <c r="CO45" s="621"/>
      <c r="CP45" s="621"/>
      <c r="CQ45" s="622"/>
      <c r="CR45" s="623">
        <v>4290411</v>
      </c>
      <c r="CS45" s="624"/>
      <c r="CT45" s="624"/>
      <c r="CU45" s="624"/>
      <c r="CV45" s="624"/>
      <c r="CW45" s="624"/>
      <c r="CX45" s="624"/>
      <c r="CY45" s="625"/>
      <c r="CZ45" s="628">
        <v>13.7</v>
      </c>
      <c r="DA45" s="657"/>
      <c r="DB45" s="657"/>
      <c r="DC45" s="658"/>
      <c r="DD45" s="631">
        <v>46396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358</v>
      </c>
      <c r="CG46" s="621"/>
      <c r="CH46" s="621"/>
      <c r="CI46" s="621"/>
      <c r="CJ46" s="621"/>
      <c r="CK46" s="621"/>
      <c r="CL46" s="621"/>
      <c r="CM46" s="621"/>
      <c r="CN46" s="621"/>
      <c r="CO46" s="621"/>
      <c r="CP46" s="621"/>
      <c r="CQ46" s="622"/>
      <c r="CR46" s="623">
        <v>2737601</v>
      </c>
      <c r="CS46" s="626"/>
      <c r="CT46" s="626"/>
      <c r="CU46" s="626"/>
      <c r="CV46" s="626"/>
      <c r="CW46" s="626"/>
      <c r="CX46" s="626"/>
      <c r="CY46" s="627"/>
      <c r="CZ46" s="628">
        <v>8.8000000000000007</v>
      </c>
      <c r="DA46" s="629"/>
      <c r="DB46" s="629"/>
      <c r="DC46" s="630"/>
      <c r="DD46" s="631">
        <v>832373</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359</v>
      </c>
      <c r="CG47" s="621"/>
      <c r="CH47" s="621"/>
      <c r="CI47" s="621"/>
      <c r="CJ47" s="621"/>
      <c r="CK47" s="621"/>
      <c r="CL47" s="621"/>
      <c r="CM47" s="621"/>
      <c r="CN47" s="621"/>
      <c r="CO47" s="621"/>
      <c r="CP47" s="621"/>
      <c r="CQ47" s="622"/>
      <c r="CR47" s="623">
        <v>236496</v>
      </c>
      <c r="CS47" s="624"/>
      <c r="CT47" s="624"/>
      <c r="CU47" s="624"/>
      <c r="CV47" s="624"/>
      <c r="CW47" s="624"/>
      <c r="CX47" s="624"/>
      <c r="CY47" s="625"/>
      <c r="CZ47" s="628">
        <v>0.8</v>
      </c>
      <c r="DA47" s="657"/>
      <c r="DB47" s="657"/>
      <c r="DC47" s="658"/>
      <c r="DD47" s="631">
        <v>120356</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360</v>
      </c>
      <c r="CG48" s="621"/>
      <c r="CH48" s="621"/>
      <c r="CI48" s="621"/>
      <c r="CJ48" s="621"/>
      <c r="CK48" s="621"/>
      <c r="CL48" s="621"/>
      <c r="CM48" s="621"/>
      <c r="CN48" s="621"/>
      <c r="CO48" s="621"/>
      <c r="CP48" s="621"/>
      <c r="CQ48" s="622"/>
      <c r="CR48" s="623" t="s">
        <v>128</v>
      </c>
      <c r="CS48" s="626"/>
      <c r="CT48" s="626"/>
      <c r="CU48" s="626"/>
      <c r="CV48" s="626"/>
      <c r="CW48" s="626"/>
      <c r="CX48" s="626"/>
      <c r="CY48" s="627"/>
      <c r="CZ48" s="628" t="s">
        <v>128</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361</v>
      </c>
      <c r="CE49" s="636"/>
      <c r="CF49" s="636"/>
      <c r="CG49" s="636"/>
      <c r="CH49" s="636"/>
      <c r="CI49" s="636"/>
      <c r="CJ49" s="636"/>
      <c r="CK49" s="636"/>
      <c r="CL49" s="636"/>
      <c r="CM49" s="636"/>
      <c r="CN49" s="636"/>
      <c r="CO49" s="636"/>
      <c r="CP49" s="636"/>
      <c r="CQ49" s="637"/>
      <c r="CR49" s="638">
        <v>31208277</v>
      </c>
      <c r="CS49" s="639"/>
      <c r="CT49" s="639"/>
      <c r="CU49" s="639"/>
      <c r="CV49" s="639"/>
      <c r="CW49" s="639"/>
      <c r="CX49" s="639"/>
      <c r="CY49" s="640"/>
      <c r="CZ49" s="641">
        <v>100</v>
      </c>
      <c r="DA49" s="642"/>
      <c r="DB49" s="642"/>
      <c r="DC49" s="643"/>
      <c r="DD49" s="644">
        <v>18154075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IzLTsbT2QXumRzqcwHfsGfhVOQAVR+jf5B99uZlUM3tY+1CXC3Oks1AD+RXtT0cKQO796ITdgD1tXKKNdkGNfw==" saltValue="DfwlniAaPZx/KQmD75JVA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8" sqref="AP8:AT8"/>
    </sheetView>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362</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164" t="s">
        <v>363</v>
      </c>
      <c r="DK2" s="1165"/>
      <c r="DL2" s="1165"/>
      <c r="DM2" s="1165"/>
      <c r="DN2" s="1165"/>
      <c r="DO2" s="1166"/>
      <c r="DP2" s="248"/>
      <c r="DQ2" s="1164" t="s">
        <v>364</v>
      </c>
      <c r="DR2" s="1165"/>
      <c r="DS2" s="1165"/>
      <c r="DT2" s="1165"/>
      <c r="DU2" s="1165"/>
      <c r="DV2" s="1165"/>
      <c r="DW2" s="1165"/>
      <c r="DX2" s="1165"/>
      <c r="DY2" s="1165"/>
      <c r="DZ2" s="1166"/>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17" t="s">
        <v>365</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1"/>
      <c r="BA4" s="251"/>
      <c r="BB4" s="251"/>
      <c r="BC4" s="251"/>
      <c r="BD4" s="251"/>
      <c r="BE4" s="252"/>
      <c r="BF4" s="252"/>
      <c r="BG4" s="252"/>
      <c r="BH4" s="252"/>
      <c r="BI4" s="252"/>
      <c r="BJ4" s="252"/>
      <c r="BK4" s="252"/>
      <c r="BL4" s="252"/>
      <c r="BM4" s="252"/>
      <c r="BN4" s="252"/>
      <c r="BO4" s="252"/>
      <c r="BP4" s="252"/>
      <c r="BQ4" s="251" t="s">
        <v>366</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7"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5"/>
      <c r="BA5" s="255"/>
      <c r="BB5" s="255"/>
      <c r="BC5" s="255"/>
      <c r="BD5" s="255"/>
      <c r="BE5" s="256"/>
      <c r="BF5" s="256"/>
      <c r="BG5" s="256"/>
      <c r="BH5" s="256"/>
      <c r="BI5" s="256"/>
      <c r="BJ5" s="256"/>
      <c r="BK5" s="256"/>
      <c r="BL5" s="256"/>
      <c r="BM5" s="256"/>
      <c r="BN5" s="256"/>
      <c r="BO5" s="256"/>
      <c r="BP5" s="256"/>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52" t="s">
        <v>381</v>
      </c>
      <c r="DH5" s="1153"/>
      <c r="DI5" s="1153"/>
      <c r="DJ5" s="1153"/>
      <c r="DK5" s="1154"/>
      <c r="DL5" s="1152" t="s">
        <v>382</v>
      </c>
      <c r="DM5" s="1153"/>
      <c r="DN5" s="1153"/>
      <c r="DO5" s="1153"/>
      <c r="DP5" s="1154"/>
      <c r="DQ5" s="1052" t="s">
        <v>383</v>
      </c>
      <c r="DR5" s="1053"/>
      <c r="DS5" s="1053"/>
      <c r="DT5" s="1053"/>
      <c r="DU5" s="1054"/>
      <c r="DV5" s="1052" t="s">
        <v>374</v>
      </c>
      <c r="DW5" s="1053"/>
      <c r="DX5" s="1053"/>
      <c r="DY5" s="1053"/>
      <c r="DZ5" s="1068"/>
      <c r="EA5" s="253"/>
    </row>
    <row r="6" spans="1:131" s="254"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8"/>
      <c r="AG6" s="1056"/>
      <c r="AH6" s="1056"/>
      <c r="AI6" s="1056"/>
      <c r="AJ6" s="1069"/>
      <c r="AK6" s="1056"/>
      <c r="AL6" s="1056"/>
      <c r="AM6" s="1056"/>
      <c r="AN6" s="1056"/>
      <c r="AO6" s="1057"/>
      <c r="AP6" s="1055"/>
      <c r="AQ6" s="1056"/>
      <c r="AR6" s="1056"/>
      <c r="AS6" s="1056"/>
      <c r="AT6" s="1057"/>
      <c r="AU6" s="1055"/>
      <c r="AV6" s="1056"/>
      <c r="AW6" s="1056"/>
      <c r="AX6" s="1056"/>
      <c r="AY6" s="1069"/>
      <c r="AZ6" s="251"/>
      <c r="BA6" s="251"/>
      <c r="BB6" s="251"/>
      <c r="BC6" s="251"/>
      <c r="BD6" s="251"/>
      <c r="BE6" s="252"/>
      <c r="BF6" s="252"/>
      <c r="BG6" s="252"/>
      <c r="BH6" s="252"/>
      <c r="BI6" s="252"/>
      <c r="BJ6" s="252"/>
      <c r="BK6" s="252"/>
      <c r="BL6" s="252"/>
      <c r="BM6" s="252"/>
      <c r="BN6" s="252"/>
      <c r="BO6" s="252"/>
      <c r="BP6" s="252"/>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5"/>
      <c r="DH6" s="1156"/>
      <c r="DI6" s="1156"/>
      <c r="DJ6" s="1156"/>
      <c r="DK6" s="1157"/>
      <c r="DL6" s="1155"/>
      <c r="DM6" s="1156"/>
      <c r="DN6" s="1156"/>
      <c r="DO6" s="1156"/>
      <c r="DP6" s="1157"/>
      <c r="DQ6" s="1055"/>
      <c r="DR6" s="1056"/>
      <c r="DS6" s="1056"/>
      <c r="DT6" s="1056"/>
      <c r="DU6" s="1057"/>
      <c r="DV6" s="1055"/>
      <c r="DW6" s="1056"/>
      <c r="DX6" s="1056"/>
      <c r="DY6" s="1056"/>
      <c r="DZ6" s="1069"/>
      <c r="EA6" s="253"/>
    </row>
    <row r="7" spans="1:131" s="254" customFormat="1" ht="26.25" customHeight="1" thickTop="1" x14ac:dyDescent="0.15">
      <c r="A7" s="257">
        <v>1</v>
      </c>
      <c r="B7" s="1103" t="s">
        <v>384</v>
      </c>
      <c r="C7" s="1104"/>
      <c r="D7" s="1104"/>
      <c r="E7" s="1104"/>
      <c r="F7" s="1104"/>
      <c r="G7" s="1104"/>
      <c r="H7" s="1104"/>
      <c r="I7" s="1104"/>
      <c r="J7" s="1104"/>
      <c r="K7" s="1104"/>
      <c r="L7" s="1104"/>
      <c r="M7" s="1104"/>
      <c r="N7" s="1104"/>
      <c r="O7" s="1104"/>
      <c r="P7" s="1105"/>
      <c r="Q7" s="1158">
        <v>32225</v>
      </c>
      <c r="R7" s="1159"/>
      <c r="S7" s="1159"/>
      <c r="T7" s="1159"/>
      <c r="U7" s="1159"/>
      <c r="V7" s="1159">
        <v>30937</v>
      </c>
      <c r="W7" s="1159"/>
      <c r="X7" s="1159"/>
      <c r="Y7" s="1159"/>
      <c r="Z7" s="1159"/>
      <c r="AA7" s="1159">
        <v>1288</v>
      </c>
      <c r="AB7" s="1159"/>
      <c r="AC7" s="1159"/>
      <c r="AD7" s="1159"/>
      <c r="AE7" s="1160"/>
      <c r="AF7" s="1161">
        <v>694</v>
      </c>
      <c r="AG7" s="1162"/>
      <c r="AH7" s="1162"/>
      <c r="AI7" s="1162"/>
      <c r="AJ7" s="1163"/>
      <c r="AK7" s="1145" t="s">
        <v>590</v>
      </c>
      <c r="AL7" s="1146"/>
      <c r="AM7" s="1146"/>
      <c r="AN7" s="1146"/>
      <c r="AO7" s="1146"/>
      <c r="AP7" s="1146">
        <v>44196</v>
      </c>
      <c r="AQ7" s="1146"/>
      <c r="AR7" s="1146"/>
      <c r="AS7" s="1146"/>
      <c r="AT7" s="1146"/>
      <c r="AU7" s="1147"/>
      <c r="AV7" s="1147"/>
      <c r="AW7" s="1147"/>
      <c r="AX7" s="1147"/>
      <c r="AY7" s="1148"/>
      <c r="AZ7" s="251"/>
      <c r="BA7" s="251"/>
      <c r="BB7" s="251"/>
      <c r="BC7" s="251"/>
      <c r="BD7" s="251"/>
      <c r="BE7" s="252"/>
      <c r="BF7" s="252"/>
      <c r="BG7" s="252"/>
      <c r="BH7" s="252"/>
      <c r="BI7" s="252"/>
      <c r="BJ7" s="252"/>
      <c r="BK7" s="252"/>
      <c r="BL7" s="252"/>
      <c r="BM7" s="252"/>
      <c r="BN7" s="252"/>
      <c r="BO7" s="252"/>
      <c r="BP7" s="252"/>
      <c r="BQ7" s="258">
        <v>1</v>
      </c>
      <c r="BR7" s="259"/>
      <c r="BS7" s="1149" t="s">
        <v>578</v>
      </c>
      <c r="BT7" s="1150"/>
      <c r="BU7" s="1150"/>
      <c r="BV7" s="1150"/>
      <c r="BW7" s="1150"/>
      <c r="BX7" s="1150"/>
      <c r="BY7" s="1150"/>
      <c r="BZ7" s="1150"/>
      <c r="CA7" s="1150"/>
      <c r="CB7" s="1150"/>
      <c r="CC7" s="1150"/>
      <c r="CD7" s="1150"/>
      <c r="CE7" s="1150"/>
      <c r="CF7" s="1150"/>
      <c r="CG7" s="1151"/>
      <c r="CH7" s="1142">
        <v>3</v>
      </c>
      <c r="CI7" s="1143"/>
      <c r="CJ7" s="1143"/>
      <c r="CK7" s="1143"/>
      <c r="CL7" s="1144"/>
      <c r="CM7" s="1142">
        <v>158</v>
      </c>
      <c r="CN7" s="1143"/>
      <c r="CO7" s="1143"/>
      <c r="CP7" s="1143"/>
      <c r="CQ7" s="1144"/>
      <c r="CR7" s="1142">
        <v>70</v>
      </c>
      <c r="CS7" s="1143"/>
      <c r="CT7" s="1143"/>
      <c r="CU7" s="1143"/>
      <c r="CV7" s="1144"/>
      <c r="CW7" s="1142">
        <v>11</v>
      </c>
      <c r="CX7" s="1143"/>
      <c r="CY7" s="1143"/>
      <c r="CZ7" s="1143"/>
      <c r="DA7" s="1144"/>
      <c r="DB7" s="1142" t="s">
        <v>504</v>
      </c>
      <c r="DC7" s="1143"/>
      <c r="DD7" s="1143"/>
      <c r="DE7" s="1143"/>
      <c r="DF7" s="1144"/>
      <c r="DG7" s="1142" t="s">
        <v>504</v>
      </c>
      <c r="DH7" s="1143"/>
      <c r="DI7" s="1143"/>
      <c r="DJ7" s="1143"/>
      <c r="DK7" s="1144"/>
      <c r="DL7" s="1142" t="s">
        <v>504</v>
      </c>
      <c r="DM7" s="1143"/>
      <c r="DN7" s="1143"/>
      <c r="DO7" s="1143"/>
      <c r="DP7" s="1144"/>
      <c r="DQ7" s="1142" t="s">
        <v>504</v>
      </c>
      <c r="DR7" s="1143"/>
      <c r="DS7" s="1143"/>
      <c r="DT7" s="1143"/>
      <c r="DU7" s="1144"/>
      <c r="DV7" s="1169"/>
      <c r="DW7" s="1170"/>
      <c r="DX7" s="1170"/>
      <c r="DY7" s="1170"/>
      <c r="DZ7" s="1171"/>
      <c r="EA7" s="253"/>
    </row>
    <row r="8" spans="1:131" s="254" customFormat="1" ht="26.25" customHeight="1" x14ac:dyDescent="0.15">
      <c r="A8" s="260">
        <v>2</v>
      </c>
      <c r="B8" s="1088" t="s">
        <v>385</v>
      </c>
      <c r="C8" s="1089"/>
      <c r="D8" s="1089"/>
      <c r="E8" s="1089"/>
      <c r="F8" s="1089"/>
      <c r="G8" s="1089"/>
      <c r="H8" s="1089"/>
      <c r="I8" s="1089"/>
      <c r="J8" s="1089"/>
      <c r="K8" s="1089"/>
      <c r="L8" s="1089"/>
      <c r="M8" s="1089"/>
      <c r="N8" s="1089"/>
      <c r="O8" s="1089"/>
      <c r="P8" s="1090"/>
      <c r="Q8" s="1094">
        <v>445</v>
      </c>
      <c r="R8" s="1095"/>
      <c r="S8" s="1095"/>
      <c r="T8" s="1095"/>
      <c r="U8" s="1095"/>
      <c r="V8" s="1095">
        <v>444</v>
      </c>
      <c r="W8" s="1095"/>
      <c r="X8" s="1095"/>
      <c r="Y8" s="1095"/>
      <c r="Z8" s="1095"/>
      <c r="AA8" s="1095">
        <v>1</v>
      </c>
      <c r="AB8" s="1095"/>
      <c r="AC8" s="1095"/>
      <c r="AD8" s="1095"/>
      <c r="AE8" s="1096"/>
      <c r="AF8" s="1070">
        <v>1</v>
      </c>
      <c r="AG8" s="1071"/>
      <c r="AH8" s="1071"/>
      <c r="AI8" s="1071"/>
      <c r="AJ8" s="1072"/>
      <c r="AK8" s="1140">
        <v>167</v>
      </c>
      <c r="AL8" s="1141"/>
      <c r="AM8" s="1141"/>
      <c r="AN8" s="1141"/>
      <c r="AO8" s="1141"/>
      <c r="AP8" s="1141" t="s">
        <v>591</v>
      </c>
      <c r="AQ8" s="1141"/>
      <c r="AR8" s="1141"/>
      <c r="AS8" s="1141"/>
      <c r="AT8" s="1141"/>
      <c r="AU8" s="1138"/>
      <c r="AV8" s="1138"/>
      <c r="AW8" s="1138"/>
      <c r="AX8" s="1138"/>
      <c r="AY8" s="1139"/>
      <c r="AZ8" s="251"/>
      <c r="BA8" s="251"/>
      <c r="BB8" s="251"/>
      <c r="BC8" s="251"/>
      <c r="BD8" s="251"/>
      <c r="BE8" s="252"/>
      <c r="BF8" s="252"/>
      <c r="BG8" s="252"/>
      <c r="BH8" s="252"/>
      <c r="BI8" s="252"/>
      <c r="BJ8" s="252"/>
      <c r="BK8" s="252"/>
      <c r="BL8" s="252"/>
      <c r="BM8" s="252"/>
      <c r="BN8" s="252"/>
      <c r="BO8" s="252"/>
      <c r="BP8" s="252"/>
      <c r="BQ8" s="261">
        <v>2</v>
      </c>
      <c r="BR8" s="262"/>
      <c r="BS8" s="1065" t="s">
        <v>579</v>
      </c>
      <c r="BT8" s="1066"/>
      <c r="BU8" s="1066"/>
      <c r="BV8" s="1066"/>
      <c r="BW8" s="1066"/>
      <c r="BX8" s="1066"/>
      <c r="BY8" s="1066"/>
      <c r="BZ8" s="1066"/>
      <c r="CA8" s="1066"/>
      <c r="CB8" s="1066"/>
      <c r="CC8" s="1066"/>
      <c r="CD8" s="1066"/>
      <c r="CE8" s="1066"/>
      <c r="CF8" s="1066"/>
      <c r="CG8" s="1067"/>
      <c r="CH8" s="1040">
        <v>-6</v>
      </c>
      <c r="CI8" s="1041"/>
      <c r="CJ8" s="1041"/>
      <c r="CK8" s="1041"/>
      <c r="CL8" s="1042"/>
      <c r="CM8" s="1040">
        <v>19</v>
      </c>
      <c r="CN8" s="1041"/>
      <c r="CO8" s="1041"/>
      <c r="CP8" s="1041"/>
      <c r="CQ8" s="1042"/>
      <c r="CR8" s="1040">
        <v>5</v>
      </c>
      <c r="CS8" s="1041"/>
      <c r="CT8" s="1041"/>
      <c r="CU8" s="1041"/>
      <c r="CV8" s="1042"/>
      <c r="CW8" s="1040">
        <v>19</v>
      </c>
      <c r="CX8" s="1041"/>
      <c r="CY8" s="1041"/>
      <c r="CZ8" s="1041"/>
      <c r="DA8" s="1042"/>
      <c r="DB8" s="1040" t="s">
        <v>504</v>
      </c>
      <c r="DC8" s="1041"/>
      <c r="DD8" s="1041"/>
      <c r="DE8" s="1041"/>
      <c r="DF8" s="1042"/>
      <c r="DG8" s="1040" t="s">
        <v>504</v>
      </c>
      <c r="DH8" s="1041"/>
      <c r="DI8" s="1041"/>
      <c r="DJ8" s="1041"/>
      <c r="DK8" s="1042"/>
      <c r="DL8" s="1040" t="s">
        <v>504</v>
      </c>
      <c r="DM8" s="1041"/>
      <c r="DN8" s="1041"/>
      <c r="DO8" s="1041"/>
      <c r="DP8" s="1042"/>
      <c r="DQ8" s="1040" t="s">
        <v>504</v>
      </c>
      <c r="DR8" s="1041"/>
      <c r="DS8" s="1041"/>
      <c r="DT8" s="1041"/>
      <c r="DU8" s="1042"/>
      <c r="DV8" s="1043"/>
      <c r="DW8" s="1044"/>
      <c r="DX8" s="1044"/>
      <c r="DY8" s="1044"/>
      <c r="DZ8" s="1045"/>
      <c r="EA8" s="253"/>
    </row>
    <row r="9" spans="1:131" s="254" customFormat="1" ht="26.25" customHeight="1" x14ac:dyDescent="0.15">
      <c r="A9" s="260">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40"/>
      <c r="AL9" s="1141"/>
      <c r="AM9" s="1141"/>
      <c r="AN9" s="1141"/>
      <c r="AO9" s="1141"/>
      <c r="AP9" s="1141"/>
      <c r="AQ9" s="1141"/>
      <c r="AR9" s="1141"/>
      <c r="AS9" s="1141"/>
      <c r="AT9" s="1141"/>
      <c r="AU9" s="1138"/>
      <c r="AV9" s="1138"/>
      <c r="AW9" s="1138"/>
      <c r="AX9" s="1138"/>
      <c r="AY9" s="1139"/>
      <c r="AZ9" s="251"/>
      <c r="BA9" s="251"/>
      <c r="BB9" s="251"/>
      <c r="BC9" s="251"/>
      <c r="BD9" s="251"/>
      <c r="BE9" s="252"/>
      <c r="BF9" s="252"/>
      <c r="BG9" s="252"/>
      <c r="BH9" s="252"/>
      <c r="BI9" s="252"/>
      <c r="BJ9" s="252"/>
      <c r="BK9" s="252"/>
      <c r="BL9" s="252"/>
      <c r="BM9" s="252"/>
      <c r="BN9" s="252"/>
      <c r="BO9" s="252"/>
      <c r="BP9" s="252"/>
      <c r="BQ9" s="261">
        <v>3</v>
      </c>
      <c r="BR9" s="262"/>
      <c r="BS9" s="1065" t="s">
        <v>580</v>
      </c>
      <c r="BT9" s="1066"/>
      <c r="BU9" s="1066"/>
      <c r="BV9" s="1066"/>
      <c r="BW9" s="1066"/>
      <c r="BX9" s="1066"/>
      <c r="BY9" s="1066"/>
      <c r="BZ9" s="1066"/>
      <c r="CA9" s="1066"/>
      <c r="CB9" s="1066"/>
      <c r="CC9" s="1066"/>
      <c r="CD9" s="1066"/>
      <c r="CE9" s="1066"/>
      <c r="CF9" s="1066"/>
      <c r="CG9" s="1067"/>
      <c r="CH9" s="1040">
        <v>20</v>
      </c>
      <c r="CI9" s="1041"/>
      <c r="CJ9" s="1041"/>
      <c r="CK9" s="1041"/>
      <c r="CL9" s="1042"/>
      <c r="CM9" s="1040">
        <v>209</v>
      </c>
      <c r="CN9" s="1041"/>
      <c r="CO9" s="1041"/>
      <c r="CP9" s="1041"/>
      <c r="CQ9" s="1042"/>
      <c r="CR9" s="1040">
        <v>50</v>
      </c>
      <c r="CS9" s="1041"/>
      <c r="CT9" s="1041"/>
      <c r="CU9" s="1041"/>
      <c r="CV9" s="1042"/>
      <c r="CW9" s="1040" t="s">
        <v>504</v>
      </c>
      <c r="CX9" s="1041"/>
      <c r="CY9" s="1041"/>
      <c r="CZ9" s="1041"/>
      <c r="DA9" s="1042"/>
      <c r="DB9" s="1040" t="s">
        <v>504</v>
      </c>
      <c r="DC9" s="1041"/>
      <c r="DD9" s="1041"/>
      <c r="DE9" s="1041"/>
      <c r="DF9" s="1042"/>
      <c r="DG9" s="1040" t="s">
        <v>504</v>
      </c>
      <c r="DH9" s="1041"/>
      <c r="DI9" s="1041"/>
      <c r="DJ9" s="1041"/>
      <c r="DK9" s="1042"/>
      <c r="DL9" s="1040" t="s">
        <v>504</v>
      </c>
      <c r="DM9" s="1041"/>
      <c r="DN9" s="1041"/>
      <c r="DO9" s="1041"/>
      <c r="DP9" s="1042"/>
      <c r="DQ9" s="1040" t="s">
        <v>504</v>
      </c>
      <c r="DR9" s="1041"/>
      <c r="DS9" s="1041"/>
      <c r="DT9" s="1041"/>
      <c r="DU9" s="1042"/>
      <c r="DV9" s="1043"/>
      <c r="DW9" s="1044"/>
      <c r="DX9" s="1044"/>
      <c r="DY9" s="1044"/>
      <c r="DZ9" s="1045"/>
      <c r="EA9" s="253"/>
    </row>
    <row r="10" spans="1:131" s="254" customFormat="1" ht="26.25" customHeight="1" x14ac:dyDescent="0.15">
      <c r="A10" s="260">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40"/>
      <c r="AL10" s="1141"/>
      <c r="AM10" s="1141"/>
      <c r="AN10" s="1141"/>
      <c r="AO10" s="1141"/>
      <c r="AP10" s="1141"/>
      <c r="AQ10" s="1141"/>
      <c r="AR10" s="1141"/>
      <c r="AS10" s="1141"/>
      <c r="AT10" s="1141"/>
      <c r="AU10" s="1138"/>
      <c r="AV10" s="1138"/>
      <c r="AW10" s="1138"/>
      <c r="AX10" s="1138"/>
      <c r="AY10" s="1139"/>
      <c r="AZ10" s="251"/>
      <c r="BA10" s="251"/>
      <c r="BB10" s="251"/>
      <c r="BC10" s="251"/>
      <c r="BD10" s="251"/>
      <c r="BE10" s="252"/>
      <c r="BF10" s="252"/>
      <c r="BG10" s="252"/>
      <c r="BH10" s="252"/>
      <c r="BI10" s="252"/>
      <c r="BJ10" s="252"/>
      <c r="BK10" s="252"/>
      <c r="BL10" s="252"/>
      <c r="BM10" s="252"/>
      <c r="BN10" s="252"/>
      <c r="BO10" s="252"/>
      <c r="BP10" s="252"/>
      <c r="BQ10" s="261">
        <v>4</v>
      </c>
      <c r="BR10" s="262"/>
      <c r="BS10" s="1065" t="s">
        <v>581</v>
      </c>
      <c r="BT10" s="1066"/>
      <c r="BU10" s="1066"/>
      <c r="BV10" s="1066"/>
      <c r="BW10" s="1066"/>
      <c r="BX10" s="1066"/>
      <c r="BY10" s="1066"/>
      <c r="BZ10" s="1066"/>
      <c r="CA10" s="1066"/>
      <c r="CB10" s="1066"/>
      <c r="CC10" s="1066"/>
      <c r="CD10" s="1066"/>
      <c r="CE10" s="1066"/>
      <c r="CF10" s="1066"/>
      <c r="CG10" s="1067"/>
      <c r="CH10" s="1040">
        <v>0</v>
      </c>
      <c r="CI10" s="1041"/>
      <c r="CJ10" s="1041"/>
      <c r="CK10" s="1041"/>
      <c r="CL10" s="1042"/>
      <c r="CM10" s="1040">
        <v>3</v>
      </c>
      <c r="CN10" s="1041"/>
      <c r="CO10" s="1041"/>
      <c r="CP10" s="1041"/>
      <c r="CQ10" s="1042"/>
      <c r="CR10" s="1040">
        <v>3</v>
      </c>
      <c r="CS10" s="1041"/>
      <c r="CT10" s="1041"/>
      <c r="CU10" s="1041"/>
      <c r="CV10" s="1042"/>
      <c r="CW10" s="1040">
        <v>14</v>
      </c>
      <c r="CX10" s="1041"/>
      <c r="CY10" s="1041"/>
      <c r="CZ10" s="1041"/>
      <c r="DA10" s="1042"/>
      <c r="DB10" s="1040" t="s">
        <v>504</v>
      </c>
      <c r="DC10" s="1041"/>
      <c r="DD10" s="1041"/>
      <c r="DE10" s="1041"/>
      <c r="DF10" s="1042"/>
      <c r="DG10" s="1040" t="s">
        <v>504</v>
      </c>
      <c r="DH10" s="1041"/>
      <c r="DI10" s="1041"/>
      <c r="DJ10" s="1041"/>
      <c r="DK10" s="1042"/>
      <c r="DL10" s="1040" t="s">
        <v>504</v>
      </c>
      <c r="DM10" s="1041"/>
      <c r="DN10" s="1041"/>
      <c r="DO10" s="1041"/>
      <c r="DP10" s="1042"/>
      <c r="DQ10" s="1040" t="s">
        <v>504</v>
      </c>
      <c r="DR10" s="1041"/>
      <c r="DS10" s="1041"/>
      <c r="DT10" s="1041"/>
      <c r="DU10" s="1042"/>
      <c r="DV10" s="1043"/>
      <c r="DW10" s="1044"/>
      <c r="DX10" s="1044"/>
      <c r="DY10" s="1044"/>
      <c r="DZ10" s="1045"/>
      <c r="EA10" s="253"/>
    </row>
    <row r="11" spans="1:131" s="254" customFormat="1" ht="26.25" customHeight="1" x14ac:dyDescent="0.15">
      <c r="A11" s="260">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40"/>
      <c r="AL11" s="1141"/>
      <c r="AM11" s="1141"/>
      <c r="AN11" s="1141"/>
      <c r="AO11" s="1141"/>
      <c r="AP11" s="1141"/>
      <c r="AQ11" s="1141"/>
      <c r="AR11" s="1141"/>
      <c r="AS11" s="1141"/>
      <c r="AT11" s="1141"/>
      <c r="AU11" s="1138"/>
      <c r="AV11" s="1138"/>
      <c r="AW11" s="1138"/>
      <c r="AX11" s="1138"/>
      <c r="AY11" s="1139"/>
      <c r="AZ11" s="251"/>
      <c r="BA11" s="251"/>
      <c r="BB11" s="251"/>
      <c r="BC11" s="251"/>
      <c r="BD11" s="251"/>
      <c r="BE11" s="252"/>
      <c r="BF11" s="252"/>
      <c r="BG11" s="252"/>
      <c r="BH11" s="252"/>
      <c r="BI11" s="252"/>
      <c r="BJ11" s="252"/>
      <c r="BK11" s="252"/>
      <c r="BL11" s="252"/>
      <c r="BM11" s="252"/>
      <c r="BN11" s="252"/>
      <c r="BO11" s="252"/>
      <c r="BP11" s="252"/>
      <c r="BQ11" s="261">
        <v>5</v>
      </c>
      <c r="BR11" s="262"/>
      <c r="BS11" s="1065" t="s">
        <v>582</v>
      </c>
      <c r="BT11" s="1066"/>
      <c r="BU11" s="1066"/>
      <c r="BV11" s="1066"/>
      <c r="BW11" s="1066"/>
      <c r="BX11" s="1066"/>
      <c r="BY11" s="1066"/>
      <c r="BZ11" s="1066"/>
      <c r="CA11" s="1066"/>
      <c r="CB11" s="1066"/>
      <c r="CC11" s="1066"/>
      <c r="CD11" s="1066"/>
      <c r="CE11" s="1066"/>
      <c r="CF11" s="1066"/>
      <c r="CG11" s="1067"/>
      <c r="CH11" s="1040">
        <v>0</v>
      </c>
      <c r="CI11" s="1041"/>
      <c r="CJ11" s="1041"/>
      <c r="CK11" s="1041"/>
      <c r="CL11" s="1042"/>
      <c r="CM11" s="1040">
        <v>3</v>
      </c>
      <c r="CN11" s="1041"/>
      <c r="CO11" s="1041"/>
      <c r="CP11" s="1041"/>
      <c r="CQ11" s="1042"/>
      <c r="CR11" s="1040">
        <v>3</v>
      </c>
      <c r="CS11" s="1041"/>
      <c r="CT11" s="1041"/>
      <c r="CU11" s="1041"/>
      <c r="CV11" s="1042"/>
      <c r="CW11" s="1040">
        <v>38</v>
      </c>
      <c r="CX11" s="1041"/>
      <c r="CY11" s="1041"/>
      <c r="CZ11" s="1041"/>
      <c r="DA11" s="1042"/>
      <c r="DB11" s="1040" t="s">
        <v>504</v>
      </c>
      <c r="DC11" s="1041"/>
      <c r="DD11" s="1041"/>
      <c r="DE11" s="1041"/>
      <c r="DF11" s="1042"/>
      <c r="DG11" s="1040" t="s">
        <v>504</v>
      </c>
      <c r="DH11" s="1041"/>
      <c r="DI11" s="1041"/>
      <c r="DJ11" s="1041"/>
      <c r="DK11" s="1042"/>
      <c r="DL11" s="1040" t="s">
        <v>504</v>
      </c>
      <c r="DM11" s="1041"/>
      <c r="DN11" s="1041"/>
      <c r="DO11" s="1041"/>
      <c r="DP11" s="1042"/>
      <c r="DQ11" s="1040" t="s">
        <v>504</v>
      </c>
      <c r="DR11" s="1041"/>
      <c r="DS11" s="1041"/>
      <c r="DT11" s="1041"/>
      <c r="DU11" s="1042"/>
      <c r="DV11" s="1043"/>
      <c r="DW11" s="1044"/>
      <c r="DX11" s="1044"/>
      <c r="DY11" s="1044"/>
      <c r="DZ11" s="1045"/>
      <c r="EA11" s="253"/>
    </row>
    <row r="12" spans="1:131" s="254" customFormat="1" ht="26.25" customHeight="1" x14ac:dyDescent="0.15">
      <c r="A12" s="260">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40"/>
      <c r="AL12" s="1141"/>
      <c r="AM12" s="1141"/>
      <c r="AN12" s="1141"/>
      <c r="AO12" s="1141"/>
      <c r="AP12" s="1141"/>
      <c r="AQ12" s="1141"/>
      <c r="AR12" s="1141"/>
      <c r="AS12" s="1141"/>
      <c r="AT12" s="1141"/>
      <c r="AU12" s="1138"/>
      <c r="AV12" s="1138"/>
      <c r="AW12" s="1138"/>
      <c r="AX12" s="1138"/>
      <c r="AY12" s="1139"/>
      <c r="AZ12" s="251"/>
      <c r="BA12" s="251"/>
      <c r="BB12" s="251"/>
      <c r="BC12" s="251"/>
      <c r="BD12" s="251"/>
      <c r="BE12" s="252"/>
      <c r="BF12" s="252"/>
      <c r="BG12" s="252"/>
      <c r="BH12" s="252"/>
      <c r="BI12" s="252"/>
      <c r="BJ12" s="252"/>
      <c r="BK12" s="252"/>
      <c r="BL12" s="252"/>
      <c r="BM12" s="252"/>
      <c r="BN12" s="252"/>
      <c r="BO12" s="252"/>
      <c r="BP12" s="252"/>
      <c r="BQ12" s="261">
        <v>6</v>
      </c>
      <c r="BR12" s="262"/>
      <c r="BS12" s="1065" t="s">
        <v>583</v>
      </c>
      <c r="BT12" s="1066"/>
      <c r="BU12" s="1066"/>
      <c r="BV12" s="1066"/>
      <c r="BW12" s="1066"/>
      <c r="BX12" s="1066"/>
      <c r="BY12" s="1066"/>
      <c r="BZ12" s="1066"/>
      <c r="CA12" s="1066"/>
      <c r="CB12" s="1066"/>
      <c r="CC12" s="1066"/>
      <c r="CD12" s="1066"/>
      <c r="CE12" s="1066"/>
      <c r="CF12" s="1066"/>
      <c r="CG12" s="1067"/>
      <c r="CH12" s="1040">
        <v>-1</v>
      </c>
      <c r="CI12" s="1041"/>
      <c r="CJ12" s="1041"/>
      <c r="CK12" s="1041"/>
      <c r="CL12" s="1042"/>
      <c r="CM12" s="1040">
        <v>915</v>
      </c>
      <c r="CN12" s="1041"/>
      <c r="CO12" s="1041"/>
      <c r="CP12" s="1041"/>
      <c r="CQ12" s="1042"/>
      <c r="CR12" s="1040">
        <v>471</v>
      </c>
      <c r="CS12" s="1041"/>
      <c r="CT12" s="1041"/>
      <c r="CU12" s="1041"/>
      <c r="CV12" s="1042"/>
      <c r="CW12" s="1040" t="s">
        <v>504</v>
      </c>
      <c r="CX12" s="1041"/>
      <c r="CY12" s="1041"/>
      <c r="CZ12" s="1041"/>
      <c r="DA12" s="1042"/>
      <c r="DB12" s="1040" t="s">
        <v>504</v>
      </c>
      <c r="DC12" s="1041"/>
      <c r="DD12" s="1041"/>
      <c r="DE12" s="1041"/>
      <c r="DF12" s="1042"/>
      <c r="DG12" s="1040" t="s">
        <v>504</v>
      </c>
      <c r="DH12" s="1041"/>
      <c r="DI12" s="1041"/>
      <c r="DJ12" s="1041"/>
      <c r="DK12" s="1042"/>
      <c r="DL12" s="1040" t="s">
        <v>504</v>
      </c>
      <c r="DM12" s="1041"/>
      <c r="DN12" s="1041"/>
      <c r="DO12" s="1041"/>
      <c r="DP12" s="1042"/>
      <c r="DQ12" s="1040" t="s">
        <v>504</v>
      </c>
      <c r="DR12" s="1041"/>
      <c r="DS12" s="1041"/>
      <c r="DT12" s="1041"/>
      <c r="DU12" s="1042"/>
      <c r="DV12" s="1043"/>
      <c r="DW12" s="1044"/>
      <c r="DX12" s="1044"/>
      <c r="DY12" s="1044"/>
      <c r="DZ12" s="1045"/>
      <c r="EA12" s="253"/>
    </row>
    <row r="13" spans="1:131" s="254" customFormat="1" ht="26.25" customHeight="1" x14ac:dyDescent="0.15">
      <c r="A13" s="260">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40"/>
      <c r="AL13" s="1141"/>
      <c r="AM13" s="1141"/>
      <c r="AN13" s="1141"/>
      <c r="AO13" s="1141"/>
      <c r="AP13" s="1141"/>
      <c r="AQ13" s="1141"/>
      <c r="AR13" s="1141"/>
      <c r="AS13" s="1141"/>
      <c r="AT13" s="1141"/>
      <c r="AU13" s="1138"/>
      <c r="AV13" s="1138"/>
      <c r="AW13" s="1138"/>
      <c r="AX13" s="1138"/>
      <c r="AY13" s="1139"/>
      <c r="AZ13" s="251"/>
      <c r="BA13" s="251"/>
      <c r="BB13" s="251"/>
      <c r="BC13" s="251"/>
      <c r="BD13" s="251"/>
      <c r="BE13" s="252"/>
      <c r="BF13" s="252"/>
      <c r="BG13" s="252"/>
      <c r="BH13" s="252"/>
      <c r="BI13" s="252"/>
      <c r="BJ13" s="252"/>
      <c r="BK13" s="252"/>
      <c r="BL13" s="252"/>
      <c r="BM13" s="252"/>
      <c r="BN13" s="252"/>
      <c r="BO13" s="252"/>
      <c r="BP13" s="252"/>
      <c r="BQ13" s="261">
        <v>7</v>
      </c>
      <c r="BR13" s="262"/>
      <c r="BS13" s="1065" t="s">
        <v>584</v>
      </c>
      <c r="BT13" s="1066"/>
      <c r="BU13" s="1066"/>
      <c r="BV13" s="1066"/>
      <c r="BW13" s="1066"/>
      <c r="BX13" s="1066"/>
      <c r="BY13" s="1066"/>
      <c r="BZ13" s="1066"/>
      <c r="CA13" s="1066"/>
      <c r="CB13" s="1066"/>
      <c r="CC13" s="1066"/>
      <c r="CD13" s="1066"/>
      <c r="CE13" s="1066"/>
      <c r="CF13" s="1066"/>
      <c r="CG13" s="1067"/>
      <c r="CH13" s="1040">
        <v>83</v>
      </c>
      <c r="CI13" s="1041"/>
      <c r="CJ13" s="1041"/>
      <c r="CK13" s="1041"/>
      <c r="CL13" s="1042"/>
      <c r="CM13" s="1040">
        <v>38983</v>
      </c>
      <c r="CN13" s="1041"/>
      <c r="CO13" s="1041"/>
      <c r="CP13" s="1041"/>
      <c r="CQ13" s="1042"/>
      <c r="CR13" s="1040">
        <v>0</v>
      </c>
      <c r="CS13" s="1041"/>
      <c r="CT13" s="1041"/>
      <c r="CU13" s="1041"/>
      <c r="CV13" s="1042"/>
      <c r="CW13" s="1040" t="s">
        <v>504</v>
      </c>
      <c r="CX13" s="1041"/>
      <c r="CY13" s="1041"/>
      <c r="CZ13" s="1041"/>
      <c r="DA13" s="1042"/>
      <c r="DB13" s="1040">
        <v>1424</v>
      </c>
      <c r="DC13" s="1041"/>
      <c r="DD13" s="1041"/>
      <c r="DE13" s="1041"/>
      <c r="DF13" s="1042"/>
      <c r="DG13" s="1040" t="s">
        <v>504</v>
      </c>
      <c r="DH13" s="1041"/>
      <c r="DI13" s="1041"/>
      <c r="DJ13" s="1041"/>
      <c r="DK13" s="1042"/>
      <c r="DL13" s="1040">
        <v>1122</v>
      </c>
      <c r="DM13" s="1041"/>
      <c r="DN13" s="1041"/>
      <c r="DO13" s="1041"/>
      <c r="DP13" s="1042"/>
      <c r="DQ13" s="1040">
        <v>112</v>
      </c>
      <c r="DR13" s="1041"/>
      <c r="DS13" s="1041"/>
      <c r="DT13" s="1041"/>
      <c r="DU13" s="1042"/>
      <c r="DV13" s="1043"/>
      <c r="DW13" s="1044"/>
      <c r="DX13" s="1044"/>
      <c r="DY13" s="1044"/>
      <c r="DZ13" s="1045"/>
      <c r="EA13" s="253"/>
    </row>
    <row r="14" spans="1:131" s="254" customFormat="1" ht="26.25" customHeight="1" x14ac:dyDescent="0.15">
      <c r="A14" s="260">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40"/>
      <c r="AL14" s="1141"/>
      <c r="AM14" s="1141"/>
      <c r="AN14" s="1141"/>
      <c r="AO14" s="1141"/>
      <c r="AP14" s="1141"/>
      <c r="AQ14" s="1141"/>
      <c r="AR14" s="1141"/>
      <c r="AS14" s="1141"/>
      <c r="AT14" s="1141"/>
      <c r="AU14" s="1138"/>
      <c r="AV14" s="1138"/>
      <c r="AW14" s="1138"/>
      <c r="AX14" s="1138"/>
      <c r="AY14" s="1139"/>
      <c r="AZ14" s="251"/>
      <c r="BA14" s="251"/>
      <c r="BB14" s="251"/>
      <c r="BC14" s="251"/>
      <c r="BD14" s="251"/>
      <c r="BE14" s="252"/>
      <c r="BF14" s="252"/>
      <c r="BG14" s="252"/>
      <c r="BH14" s="252"/>
      <c r="BI14" s="252"/>
      <c r="BJ14" s="252"/>
      <c r="BK14" s="252"/>
      <c r="BL14" s="252"/>
      <c r="BM14" s="252"/>
      <c r="BN14" s="252"/>
      <c r="BO14" s="252"/>
      <c r="BP14" s="252"/>
      <c r="BQ14" s="261">
        <v>8</v>
      </c>
      <c r="BR14" s="262"/>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3"/>
    </row>
    <row r="15" spans="1:131" s="254" customFormat="1" ht="26.25" customHeight="1" x14ac:dyDescent="0.15">
      <c r="A15" s="260">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40"/>
      <c r="AL15" s="1141"/>
      <c r="AM15" s="1141"/>
      <c r="AN15" s="1141"/>
      <c r="AO15" s="1141"/>
      <c r="AP15" s="1141"/>
      <c r="AQ15" s="1141"/>
      <c r="AR15" s="1141"/>
      <c r="AS15" s="1141"/>
      <c r="AT15" s="1141"/>
      <c r="AU15" s="1138"/>
      <c r="AV15" s="1138"/>
      <c r="AW15" s="1138"/>
      <c r="AX15" s="1138"/>
      <c r="AY15" s="1139"/>
      <c r="AZ15" s="251"/>
      <c r="BA15" s="251"/>
      <c r="BB15" s="251"/>
      <c r="BC15" s="251"/>
      <c r="BD15" s="251"/>
      <c r="BE15" s="252"/>
      <c r="BF15" s="252"/>
      <c r="BG15" s="252"/>
      <c r="BH15" s="252"/>
      <c r="BI15" s="252"/>
      <c r="BJ15" s="252"/>
      <c r="BK15" s="252"/>
      <c r="BL15" s="252"/>
      <c r="BM15" s="252"/>
      <c r="BN15" s="252"/>
      <c r="BO15" s="252"/>
      <c r="BP15" s="252"/>
      <c r="BQ15" s="261">
        <v>9</v>
      </c>
      <c r="BR15" s="262"/>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3"/>
    </row>
    <row r="16" spans="1:131" s="254" customFormat="1" ht="26.25" customHeight="1" x14ac:dyDescent="0.15">
      <c r="A16" s="260">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40"/>
      <c r="AL16" s="1141"/>
      <c r="AM16" s="1141"/>
      <c r="AN16" s="1141"/>
      <c r="AO16" s="1141"/>
      <c r="AP16" s="1141"/>
      <c r="AQ16" s="1141"/>
      <c r="AR16" s="1141"/>
      <c r="AS16" s="1141"/>
      <c r="AT16" s="1141"/>
      <c r="AU16" s="1138"/>
      <c r="AV16" s="1138"/>
      <c r="AW16" s="1138"/>
      <c r="AX16" s="1138"/>
      <c r="AY16" s="1139"/>
      <c r="AZ16" s="251"/>
      <c r="BA16" s="251"/>
      <c r="BB16" s="251"/>
      <c r="BC16" s="251"/>
      <c r="BD16" s="251"/>
      <c r="BE16" s="252"/>
      <c r="BF16" s="252"/>
      <c r="BG16" s="252"/>
      <c r="BH16" s="252"/>
      <c r="BI16" s="252"/>
      <c r="BJ16" s="252"/>
      <c r="BK16" s="252"/>
      <c r="BL16" s="252"/>
      <c r="BM16" s="252"/>
      <c r="BN16" s="252"/>
      <c r="BO16" s="252"/>
      <c r="BP16" s="252"/>
      <c r="BQ16" s="261">
        <v>10</v>
      </c>
      <c r="BR16" s="262"/>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3"/>
    </row>
    <row r="17" spans="1:131" s="254" customFormat="1" ht="26.25" customHeight="1" x14ac:dyDescent="0.15">
      <c r="A17" s="260">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40"/>
      <c r="AL17" s="1141"/>
      <c r="AM17" s="1141"/>
      <c r="AN17" s="1141"/>
      <c r="AO17" s="1141"/>
      <c r="AP17" s="1141"/>
      <c r="AQ17" s="1141"/>
      <c r="AR17" s="1141"/>
      <c r="AS17" s="1141"/>
      <c r="AT17" s="1141"/>
      <c r="AU17" s="1138"/>
      <c r="AV17" s="1138"/>
      <c r="AW17" s="1138"/>
      <c r="AX17" s="1138"/>
      <c r="AY17" s="1139"/>
      <c r="AZ17" s="251"/>
      <c r="BA17" s="251"/>
      <c r="BB17" s="251"/>
      <c r="BC17" s="251"/>
      <c r="BD17" s="251"/>
      <c r="BE17" s="252"/>
      <c r="BF17" s="252"/>
      <c r="BG17" s="252"/>
      <c r="BH17" s="252"/>
      <c r="BI17" s="252"/>
      <c r="BJ17" s="252"/>
      <c r="BK17" s="252"/>
      <c r="BL17" s="252"/>
      <c r="BM17" s="252"/>
      <c r="BN17" s="252"/>
      <c r="BO17" s="252"/>
      <c r="BP17" s="252"/>
      <c r="BQ17" s="261">
        <v>11</v>
      </c>
      <c r="BR17" s="262"/>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3"/>
    </row>
    <row r="18" spans="1:131" s="254" customFormat="1" ht="26.25" customHeight="1" x14ac:dyDescent="0.15">
      <c r="A18" s="260">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40"/>
      <c r="AL18" s="1141"/>
      <c r="AM18" s="1141"/>
      <c r="AN18" s="1141"/>
      <c r="AO18" s="1141"/>
      <c r="AP18" s="1141"/>
      <c r="AQ18" s="1141"/>
      <c r="AR18" s="1141"/>
      <c r="AS18" s="1141"/>
      <c r="AT18" s="1141"/>
      <c r="AU18" s="1138"/>
      <c r="AV18" s="1138"/>
      <c r="AW18" s="1138"/>
      <c r="AX18" s="1138"/>
      <c r="AY18" s="1139"/>
      <c r="AZ18" s="251"/>
      <c r="BA18" s="251"/>
      <c r="BB18" s="251"/>
      <c r="BC18" s="251"/>
      <c r="BD18" s="251"/>
      <c r="BE18" s="252"/>
      <c r="BF18" s="252"/>
      <c r="BG18" s="252"/>
      <c r="BH18" s="252"/>
      <c r="BI18" s="252"/>
      <c r="BJ18" s="252"/>
      <c r="BK18" s="252"/>
      <c r="BL18" s="252"/>
      <c r="BM18" s="252"/>
      <c r="BN18" s="252"/>
      <c r="BO18" s="252"/>
      <c r="BP18" s="252"/>
      <c r="BQ18" s="261">
        <v>12</v>
      </c>
      <c r="BR18" s="262"/>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3"/>
    </row>
    <row r="19" spans="1:131" s="254" customFormat="1" ht="26.25" customHeight="1" x14ac:dyDescent="0.15">
      <c r="A19" s="260">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40"/>
      <c r="AL19" s="1141"/>
      <c r="AM19" s="1141"/>
      <c r="AN19" s="1141"/>
      <c r="AO19" s="1141"/>
      <c r="AP19" s="1141"/>
      <c r="AQ19" s="1141"/>
      <c r="AR19" s="1141"/>
      <c r="AS19" s="1141"/>
      <c r="AT19" s="1141"/>
      <c r="AU19" s="1138"/>
      <c r="AV19" s="1138"/>
      <c r="AW19" s="1138"/>
      <c r="AX19" s="1138"/>
      <c r="AY19" s="1139"/>
      <c r="AZ19" s="251"/>
      <c r="BA19" s="251"/>
      <c r="BB19" s="251"/>
      <c r="BC19" s="251"/>
      <c r="BD19" s="251"/>
      <c r="BE19" s="252"/>
      <c r="BF19" s="252"/>
      <c r="BG19" s="252"/>
      <c r="BH19" s="252"/>
      <c r="BI19" s="252"/>
      <c r="BJ19" s="252"/>
      <c r="BK19" s="252"/>
      <c r="BL19" s="252"/>
      <c r="BM19" s="252"/>
      <c r="BN19" s="252"/>
      <c r="BO19" s="252"/>
      <c r="BP19" s="252"/>
      <c r="BQ19" s="261">
        <v>13</v>
      </c>
      <c r="BR19" s="262"/>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3"/>
    </row>
    <row r="20" spans="1:131" s="254" customFormat="1" ht="26.25" customHeight="1" x14ac:dyDescent="0.15">
      <c r="A20" s="260">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40"/>
      <c r="AL20" s="1141"/>
      <c r="AM20" s="1141"/>
      <c r="AN20" s="1141"/>
      <c r="AO20" s="1141"/>
      <c r="AP20" s="1141"/>
      <c r="AQ20" s="1141"/>
      <c r="AR20" s="1141"/>
      <c r="AS20" s="1141"/>
      <c r="AT20" s="1141"/>
      <c r="AU20" s="1138"/>
      <c r="AV20" s="1138"/>
      <c r="AW20" s="1138"/>
      <c r="AX20" s="1138"/>
      <c r="AY20" s="1139"/>
      <c r="AZ20" s="251"/>
      <c r="BA20" s="251"/>
      <c r="BB20" s="251"/>
      <c r="BC20" s="251"/>
      <c r="BD20" s="251"/>
      <c r="BE20" s="252"/>
      <c r="BF20" s="252"/>
      <c r="BG20" s="252"/>
      <c r="BH20" s="252"/>
      <c r="BI20" s="252"/>
      <c r="BJ20" s="252"/>
      <c r="BK20" s="252"/>
      <c r="BL20" s="252"/>
      <c r="BM20" s="252"/>
      <c r="BN20" s="252"/>
      <c r="BO20" s="252"/>
      <c r="BP20" s="252"/>
      <c r="BQ20" s="261">
        <v>14</v>
      </c>
      <c r="BR20" s="262"/>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3"/>
    </row>
    <row r="21" spans="1:131" s="254" customFormat="1" ht="26.25" customHeight="1" thickBot="1" x14ac:dyDescent="0.2">
      <c r="A21" s="260">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40"/>
      <c r="AL21" s="1141"/>
      <c r="AM21" s="1141"/>
      <c r="AN21" s="1141"/>
      <c r="AO21" s="1141"/>
      <c r="AP21" s="1141"/>
      <c r="AQ21" s="1141"/>
      <c r="AR21" s="1141"/>
      <c r="AS21" s="1141"/>
      <c r="AT21" s="1141"/>
      <c r="AU21" s="1138"/>
      <c r="AV21" s="1138"/>
      <c r="AW21" s="1138"/>
      <c r="AX21" s="1138"/>
      <c r="AY21" s="1139"/>
      <c r="AZ21" s="251"/>
      <c r="BA21" s="251"/>
      <c r="BB21" s="251"/>
      <c r="BC21" s="251"/>
      <c r="BD21" s="251"/>
      <c r="BE21" s="252"/>
      <c r="BF21" s="252"/>
      <c r="BG21" s="252"/>
      <c r="BH21" s="252"/>
      <c r="BI21" s="252"/>
      <c r="BJ21" s="252"/>
      <c r="BK21" s="252"/>
      <c r="BL21" s="252"/>
      <c r="BM21" s="252"/>
      <c r="BN21" s="252"/>
      <c r="BO21" s="252"/>
      <c r="BP21" s="252"/>
      <c r="BQ21" s="261">
        <v>15</v>
      </c>
      <c r="BR21" s="262"/>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3"/>
    </row>
    <row r="22" spans="1:131" s="254" customFormat="1" ht="26.25" customHeight="1" x14ac:dyDescent="0.15">
      <c r="A22" s="260">
        <v>16</v>
      </c>
      <c r="B22" s="1088"/>
      <c r="C22" s="1089"/>
      <c r="D22" s="1089"/>
      <c r="E22" s="1089"/>
      <c r="F22" s="1089"/>
      <c r="G22" s="1089"/>
      <c r="H22" s="1089"/>
      <c r="I22" s="1089"/>
      <c r="J22" s="1089"/>
      <c r="K22" s="1089"/>
      <c r="L22" s="1089"/>
      <c r="M22" s="1089"/>
      <c r="N22" s="1089"/>
      <c r="O22" s="1089"/>
      <c r="P22" s="1090"/>
      <c r="Q22" s="1135"/>
      <c r="R22" s="1136"/>
      <c r="S22" s="1136"/>
      <c r="T22" s="1136"/>
      <c r="U22" s="1136"/>
      <c r="V22" s="1136"/>
      <c r="W22" s="1136"/>
      <c r="X22" s="1136"/>
      <c r="Y22" s="1136"/>
      <c r="Z22" s="1136"/>
      <c r="AA22" s="1136"/>
      <c r="AB22" s="1136"/>
      <c r="AC22" s="1136"/>
      <c r="AD22" s="1136"/>
      <c r="AE22" s="1137"/>
      <c r="AF22" s="1070"/>
      <c r="AG22" s="1071"/>
      <c r="AH22" s="1071"/>
      <c r="AI22" s="1071"/>
      <c r="AJ22" s="1072"/>
      <c r="AK22" s="1131"/>
      <c r="AL22" s="1132"/>
      <c r="AM22" s="1132"/>
      <c r="AN22" s="1132"/>
      <c r="AO22" s="1132"/>
      <c r="AP22" s="1132"/>
      <c r="AQ22" s="1132"/>
      <c r="AR22" s="1132"/>
      <c r="AS22" s="1132"/>
      <c r="AT22" s="1132"/>
      <c r="AU22" s="1133"/>
      <c r="AV22" s="1133"/>
      <c r="AW22" s="1133"/>
      <c r="AX22" s="1133"/>
      <c r="AY22" s="1134"/>
      <c r="AZ22" s="1086" t="s">
        <v>386</v>
      </c>
      <c r="BA22" s="1086"/>
      <c r="BB22" s="1086"/>
      <c r="BC22" s="1086"/>
      <c r="BD22" s="1087"/>
      <c r="BE22" s="252"/>
      <c r="BF22" s="252"/>
      <c r="BG22" s="252"/>
      <c r="BH22" s="252"/>
      <c r="BI22" s="252"/>
      <c r="BJ22" s="252"/>
      <c r="BK22" s="252"/>
      <c r="BL22" s="252"/>
      <c r="BM22" s="252"/>
      <c r="BN22" s="252"/>
      <c r="BO22" s="252"/>
      <c r="BP22" s="252"/>
      <c r="BQ22" s="261">
        <v>16</v>
      </c>
      <c r="BR22" s="262"/>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3"/>
    </row>
    <row r="23" spans="1:131" s="254" customFormat="1" ht="26.25" customHeight="1" thickBot="1" x14ac:dyDescent="0.2">
      <c r="A23" s="263" t="s">
        <v>387</v>
      </c>
      <c r="B23" s="995" t="s">
        <v>388</v>
      </c>
      <c r="C23" s="996"/>
      <c r="D23" s="996"/>
      <c r="E23" s="996"/>
      <c r="F23" s="996"/>
      <c r="G23" s="996"/>
      <c r="H23" s="996"/>
      <c r="I23" s="996"/>
      <c r="J23" s="996"/>
      <c r="K23" s="996"/>
      <c r="L23" s="996"/>
      <c r="M23" s="996"/>
      <c r="N23" s="996"/>
      <c r="O23" s="996"/>
      <c r="P23" s="997"/>
      <c r="Q23" s="1122">
        <v>32497</v>
      </c>
      <c r="R23" s="1123"/>
      <c r="S23" s="1123"/>
      <c r="T23" s="1123"/>
      <c r="U23" s="1123"/>
      <c r="V23" s="1123">
        <v>31208</v>
      </c>
      <c r="W23" s="1123"/>
      <c r="X23" s="1123"/>
      <c r="Y23" s="1123"/>
      <c r="Z23" s="1123"/>
      <c r="AA23" s="1123">
        <v>1289</v>
      </c>
      <c r="AB23" s="1123"/>
      <c r="AC23" s="1123"/>
      <c r="AD23" s="1123"/>
      <c r="AE23" s="1124"/>
      <c r="AF23" s="1125">
        <v>695</v>
      </c>
      <c r="AG23" s="1123"/>
      <c r="AH23" s="1123"/>
      <c r="AI23" s="1123"/>
      <c r="AJ23" s="1126"/>
      <c r="AK23" s="1127"/>
      <c r="AL23" s="1128"/>
      <c r="AM23" s="1128"/>
      <c r="AN23" s="1128"/>
      <c r="AO23" s="1128"/>
      <c r="AP23" s="1123">
        <v>44196</v>
      </c>
      <c r="AQ23" s="1123"/>
      <c r="AR23" s="1123"/>
      <c r="AS23" s="1123"/>
      <c r="AT23" s="1123"/>
      <c r="AU23" s="1129"/>
      <c r="AV23" s="1129"/>
      <c r="AW23" s="1129"/>
      <c r="AX23" s="1129"/>
      <c r="AY23" s="1130"/>
      <c r="AZ23" s="1119" t="s">
        <v>128</v>
      </c>
      <c r="BA23" s="1120"/>
      <c r="BB23" s="1120"/>
      <c r="BC23" s="1120"/>
      <c r="BD23" s="1121"/>
      <c r="BE23" s="252"/>
      <c r="BF23" s="252"/>
      <c r="BG23" s="252"/>
      <c r="BH23" s="252"/>
      <c r="BI23" s="252"/>
      <c r="BJ23" s="252"/>
      <c r="BK23" s="252"/>
      <c r="BL23" s="252"/>
      <c r="BM23" s="252"/>
      <c r="BN23" s="252"/>
      <c r="BO23" s="252"/>
      <c r="BP23" s="252"/>
      <c r="BQ23" s="261">
        <v>17</v>
      </c>
      <c r="BR23" s="262"/>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3"/>
    </row>
    <row r="24" spans="1:131" s="254" customFormat="1" ht="26.25" customHeight="1" x14ac:dyDescent="0.15">
      <c r="A24" s="1118" t="s">
        <v>389</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1"/>
      <c r="BA24" s="251"/>
      <c r="BB24" s="251"/>
      <c r="BC24" s="251"/>
      <c r="BD24" s="251"/>
      <c r="BE24" s="252"/>
      <c r="BF24" s="252"/>
      <c r="BG24" s="252"/>
      <c r="BH24" s="252"/>
      <c r="BI24" s="252"/>
      <c r="BJ24" s="252"/>
      <c r="BK24" s="252"/>
      <c r="BL24" s="252"/>
      <c r="BM24" s="252"/>
      <c r="BN24" s="252"/>
      <c r="BO24" s="252"/>
      <c r="BP24" s="252"/>
      <c r="BQ24" s="261">
        <v>18</v>
      </c>
      <c r="BR24" s="262"/>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3"/>
    </row>
    <row r="25" spans="1:131" s="246" customFormat="1" ht="26.25" customHeight="1" thickBot="1" x14ac:dyDescent="0.2">
      <c r="A25" s="1117" t="s">
        <v>390</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1"/>
      <c r="BK25" s="251"/>
      <c r="BL25" s="251"/>
      <c r="BM25" s="251"/>
      <c r="BN25" s="251"/>
      <c r="BO25" s="264"/>
      <c r="BP25" s="264"/>
      <c r="BQ25" s="261">
        <v>19</v>
      </c>
      <c r="BR25" s="262"/>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5"/>
    </row>
    <row r="26" spans="1:131" s="246" customFormat="1" ht="26.25" customHeight="1" x14ac:dyDescent="0.15">
      <c r="A26" s="1046" t="s">
        <v>367</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3" t="s">
        <v>394</v>
      </c>
      <c r="AG26" s="1059"/>
      <c r="AH26" s="1059"/>
      <c r="AI26" s="1059"/>
      <c r="AJ26" s="1114"/>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374</v>
      </c>
      <c r="BF26" s="1053"/>
      <c r="BG26" s="1053"/>
      <c r="BH26" s="1053"/>
      <c r="BI26" s="1068"/>
      <c r="BJ26" s="251"/>
      <c r="BK26" s="251"/>
      <c r="BL26" s="251"/>
      <c r="BM26" s="251"/>
      <c r="BN26" s="251"/>
      <c r="BO26" s="264"/>
      <c r="BP26" s="264"/>
      <c r="BQ26" s="261">
        <v>20</v>
      </c>
      <c r="BR26" s="262"/>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5"/>
    </row>
    <row r="27" spans="1:131" s="246"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5"/>
      <c r="AG27" s="1062"/>
      <c r="AH27" s="1062"/>
      <c r="AI27" s="1062"/>
      <c r="AJ27" s="1116"/>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1"/>
      <c r="BK27" s="251"/>
      <c r="BL27" s="251"/>
      <c r="BM27" s="251"/>
      <c r="BN27" s="251"/>
      <c r="BO27" s="264"/>
      <c r="BP27" s="264"/>
      <c r="BQ27" s="261">
        <v>21</v>
      </c>
      <c r="BR27" s="262"/>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5"/>
    </row>
    <row r="28" spans="1:131" s="246" customFormat="1" ht="26.25" customHeight="1" thickTop="1" x14ac:dyDescent="0.15">
      <c r="A28" s="265">
        <v>1</v>
      </c>
      <c r="B28" s="1103" t="s">
        <v>399</v>
      </c>
      <c r="C28" s="1104"/>
      <c r="D28" s="1104"/>
      <c r="E28" s="1104"/>
      <c r="F28" s="1104"/>
      <c r="G28" s="1104"/>
      <c r="H28" s="1104"/>
      <c r="I28" s="1104"/>
      <c r="J28" s="1104"/>
      <c r="K28" s="1104"/>
      <c r="L28" s="1104"/>
      <c r="M28" s="1104"/>
      <c r="N28" s="1104"/>
      <c r="O28" s="1104"/>
      <c r="P28" s="1105"/>
      <c r="Q28" s="1106">
        <v>4683</v>
      </c>
      <c r="R28" s="1107"/>
      <c r="S28" s="1107"/>
      <c r="T28" s="1107"/>
      <c r="U28" s="1107"/>
      <c r="V28" s="1107">
        <v>4577</v>
      </c>
      <c r="W28" s="1107"/>
      <c r="X28" s="1107"/>
      <c r="Y28" s="1107"/>
      <c r="Z28" s="1107"/>
      <c r="AA28" s="1107">
        <v>106</v>
      </c>
      <c r="AB28" s="1107"/>
      <c r="AC28" s="1107"/>
      <c r="AD28" s="1107"/>
      <c r="AE28" s="1108"/>
      <c r="AF28" s="1109">
        <v>106</v>
      </c>
      <c r="AG28" s="1107"/>
      <c r="AH28" s="1107"/>
      <c r="AI28" s="1107"/>
      <c r="AJ28" s="1110"/>
      <c r="AK28" s="1111">
        <v>415</v>
      </c>
      <c r="AL28" s="1112"/>
      <c r="AM28" s="1112"/>
      <c r="AN28" s="1112"/>
      <c r="AO28" s="1112"/>
      <c r="AP28" s="1097" t="s">
        <v>504</v>
      </c>
      <c r="AQ28" s="1098"/>
      <c r="AR28" s="1098"/>
      <c r="AS28" s="1098"/>
      <c r="AT28" s="1099"/>
      <c r="AU28" s="1097" t="s">
        <v>504</v>
      </c>
      <c r="AV28" s="1098"/>
      <c r="AW28" s="1098"/>
      <c r="AX28" s="1098"/>
      <c r="AY28" s="1099"/>
      <c r="AZ28" s="1100" t="s">
        <v>504</v>
      </c>
      <c r="BA28" s="1100"/>
      <c r="BB28" s="1100"/>
      <c r="BC28" s="1100"/>
      <c r="BD28" s="1100"/>
      <c r="BE28" s="1101"/>
      <c r="BF28" s="1101"/>
      <c r="BG28" s="1101"/>
      <c r="BH28" s="1101"/>
      <c r="BI28" s="1102"/>
      <c r="BJ28" s="251"/>
      <c r="BK28" s="251"/>
      <c r="BL28" s="251"/>
      <c r="BM28" s="251"/>
      <c r="BN28" s="251"/>
      <c r="BO28" s="264"/>
      <c r="BP28" s="264"/>
      <c r="BQ28" s="261">
        <v>22</v>
      </c>
      <c r="BR28" s="262"/>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5"/>
    </row>
    <row r="29" spans="1:131" s="246" customFormat="1" ht="26.25" customHeight="1" x14ac:dyDescent="0.15">
      <c r="A29" s="265">
        <v>2</v>
      </c>
      <c r="B29" s="1088" t="s">
        <v>400</v>
      </c>
      <c r="C29" s="1089"/>
      <c r="D29" s="1089"/>
      <c r="E29" s="1089"/>
      <c r="F29" s="1089"/>
      <c r="G29" s="1089"/>
      <c r="H29" s="1089"/>
      <c r="I29" s="1089"/>
      <c r="J29" s="1089"/>
      <c r="K29" s="1089"/>
      <c r="L29" s="1089"/>
      <c r="M29" s="1089"/>
      <c r="N29" s="1089"/>
      <c r="O29" s="1089"/>
      <c r="P29" s="1090"/>
      <c r="Q29" s="1094">
        <v>3842</v>
      </c>
      <c r="R29" s="1095"/>
      <c r="S29" s="1095"/>
      <c r="T29" s="1095"/>
      <c r="U29" s="1095"/>
      <c r="V29" s="1095">
        <v>3692</v>
      </c>
      <c r="W29" s="1095"/>
      <c r="X29" s="1095"/>
      <c r="Y29" s="1095"/>
      <c r="Z29" s="1095"/>
      <c r="AA29" s="1095">
        <v>150</v>
      </c>
      <c r="AB29" s="1095"/>
      <c r="AC29" s="1095"/>
      <c r="AD29" s="1095"/>
      <c r="AE29" s="1096"/>
      <c r="AF29" s="1070">
        <v>150</v>
      </c>
      <c r="AG29" s="1071"/>
      <c r="AH29" s="1071"/>
      <c r="AI29" s="1071"/>
      <c r="AJ29" s="1072"/>
      <c r="AK29" s="1031">
        <v>588</v>
      </c>
      <c r="AL29" s="1022"/>
      <c r="AM29" s="1022"/>
      <c r="AN29" s="1022"/>
      <c r="AO29" s="1022"/>
      <c r="AP29" s="1032" t="s">
        <v>504</v>
      </c>
      <c r="AQ29" s="1030"/>
      <c r="AR29" s="1030"/>
      <c r="AS29" s="1030"/>
      <c r="AT29" s="1031"/>
      <c r="AU29" s="1032" t="s">
        <v>504</v>
      </c>
      <c r="AV29" s="1030"/>
      <c r="AW29" s="1030"/>
      <c r="AX29" s="1030"/>
      <c r="AY29" s="1031"/>
      <c r="AZ29" s="1093" t="s">
        <v>504</v>
      </c>
      <c r="BA29" s="1093"/>
      <c r="BB29" s="1093"/>
      <c r="BC29" s="1093"/>
      <c r="BD29" s="1093"/>
      <c r="BE29" s="1083"/>
      <c r="BF29" s="1083"/>
      <c r="BG29" s="1083"/>
      <c r="BH29" s="1083"/>
      <c r="BI29" s="1084"/>
      <c r="BJ29" s="251"/>
      <c r="BK29" s="251"/>
      <c r="BL29" s="251"/>
      <c r="BM29" s="251"/>
      <c r="BN29" s="251"/>
      <c r="BO29" s="264"/>
      <c r="BP29" s="264"/>
      <c r="BQ29" s="261">
        <v>23</v>
      </c>
      <c r="BR29" s="262"/>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5"/>
    </row>
    <row r="30" spans="1:131" s="246" customFormat="1" ht="26.25" customHeight="1" x14ac:dyDescent="0.15">
      <c r="A30" s="265">
        <v>3</v>
      </c>
      <c r="B30" s="1088" t="s">
        <v>401</v>
      </c>
      <c r="C30" s="1089"/>
      <c r="D30" s="1089"/>
      <c r="E30" s="1089"/>
      <c r="F30" s="1089"/>
      <c r="G30" s="1089"/>
      <c r="H30" s="1089"/>
      <c r="I30" s="1089"/>
      <c r="J30" s="1089"/>
      <c r="K30" s="1089"/>
      <c r="L30" s="1089"/>
      <c r="M30" s="1089"/>
      <c r="N30" s="1089"/>
      <c r="O30" s="1089"/>
      <c r="P30" s="1090"/>
      <c r="Q30" s="1094">
        <v>287</v>
      </c>
      <c r="R30" s="1095"/>
      <c r="S30" s="1095"/>
      <c r="T30" s="1095"/>
      <c r="U30" s="1095"/>
      <c r="V30" s="1095">
        <v>287</v>
      </c>
      <c r="W30" s="1095"/>
      <c r="X30" s="1095"/>
      <c r="Y30" s="1095"/>
      <c r="Z30" s="1095"/>
      <c r="AA30" s="1095">
        <v>0</v>
      </c>
      <c r="AB30" s="1095"/>
      <c r="AC30" s="1095"/>
      <c r="AD30" s="1095"/>
      <c r="AE30" s="1096"/>
      <c r="AF30" s="1070" t="s">
        <v>128</v>
      </c>
      <c r="AG30" s="1071"/>
      <c r="AH30" s="1071"/>
      <c r="AI30" s="1071"/>
      <c r="AJ30" s="1072"/>
      <c r="AK30" s="1031">
        <v>227</v>
      </c>
      <c r="AL30" s="1022"/>
      <c r="AM30" s="1022"/>
      <c r="AN30" s="1022"/>
      <c r="AO30" s="1022"/>
      <c r="AP30" s="1032" t="s">
        <v>504</v>
      </c>
      <c r="AQ30" s="1030"/>
      <c r="AR30" s="1030"/>
      <c r="AS30" s="1030"/>
      <c r="AT30" s="1031"/>
      <c r="AU30" s="1032" t="s">
        <v>504</v>
      </c>
      <c r="AV30" s="1030"/>
      <c r="AW30" s="1030"/>
      <c r="AX30" s="1030"/>
      <c r="AY30" s="1031"/>
      <c r="AZ30" s="1093" t="s">
        <v>504</v>
      </c>
      <c r="BA30" s="1093"/>
      <c r="BB30" s="1093"/>
      <c r="BC30" s="1093"/>
      <c r="BD30" s="1093"/>
      <c r="BE30" s="1083"/>
      <c r="BF30" s="1083"/>
      <c r="BG30" s="1083"/>
      <c r="BH30" s="1083"/>
      <c r="BI30" s="1084"/>
      <c r="BJ30" s="251"/>
      <c r="BK30" s="251"/>
      <c r="BL30" s="251"/>
      <c r="BM30" s="251"/>
      <c r="BN30" s="251"/>
      <c r="BO30" s="264"/>
      <c r="BP30" s="264"/>
      <c r="BQ30" s="261">
        <v>24</v>
      </c>
      <c r="BR30" s="262"/>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5"/>
    </row>
    <row r="31" spans="1:131" s="246" customFormat="1" ht="26.25" customHeight="1" x14ac:dyDescent="0.15">
      <c r="A31" s="265">
        <v>4</v>
      </c>
      <c r="B31" s="1088" t="s">
        <v>402</v>
      </c>
      <c r="C31" s="1089"/>
      <c r="D31" s="1089"/>
      <c r="E31" s="1089"/>
      <c r="F31" s="1089"/>
      <c r="G31" s="1089"/>
      <c r="H31" s="1089"/>
      <c r="I31" s="1089"/>
      <c r="J31" s="1089"/>
      <c r="K31" s="1089"/>
      <c r="L31" s="1089"/>
      <c r="M31" s="1089"/>
      <c r="N31" s="1089"/>
      <c r="O31" s="1089"/>
      <c r="P31" s="1090"/>
      <c r="Q31" s="1094">
        <v>377</v>
      </c>
      <c r="R31" s="1095"/>
      <c r="S31" s="1095"/>
      <c r="T31" s="1095"/>
      <c r="U31" s="1095"/>
      <c r="V31" s="1095">
        <v>374</v>
      </c>
      <c r="W31" s="1095"/>
      <c r="X31" s="1095"/>
      <c r="Y31" s="1095"/>
      <c r="Z31" s="1095"/>
      <c r="AA31" s="1095">
        <v>3</v>
      </c>
      <c r="AB31" s="1095"/>
      <c r="AC31" s="1095"/>
      <c r="AD31" s="1095"/>
      <c r="AE31" s="1096"/>
      <c r="AF31" s="1070">
        <v>3</v>
      </c>
      <c r="AG31" s="1071"/>
      <c r="AH31" s="1071"/>
      <c r="AI31" s="1071"/>
      <c r="AJ31" s="1072"/>
      <c r="AK31" s="1031">
        <v>140</v>
      </c>
      <c r="AL31" s="1022"/>
      <c r="AM31" s="1022"/>
      <c r="AN31" s="1022"/>
      <c r="AO31" s="1022"/>
      <c r="AP31" s="1032" t="s">
        <v>504</v>
      </c>
      <c r="AQ31" s="1030"/>
      <c r="AR31" s="1030"/>
      <c r="AS31" s="1030"/>
      <c r="AT31" s="1031"/>
      <c r="AU31" s="1032" t="s">
        <v>504</v>
      </c>
      <c r="AV31" s="1030"/>
      <c r="AW31" s="1030"/>
      <c r="AX31" s="1030"/>
      <c r="AY31" s="1031"/>
      <c r="AZ31" s="1093" t="s">
        <v>504</v>
      </c>
      <c r="BA31" s="1093"/>
      <c r="BB31" s="1093"/>
      <c r="BC31" s="1093"/>
      <c r="BD31" s="1093"/>
      <c r="BE31" s="1083"/>
      <c r="BF31" s="1083"/>
      <c r="BG31" s="1083"/>
      <c r="BH31" s="1083"/>
      <c r="BI31" s="1084"/>
      <c r="BJ31" s="251"/>
      <c r="BK31" s="251"/>
      <c r="BL31" s="251"/>
      <c r="BM31" s="251"/>
      <c r="BN31" s="251"/>
      <c r="BO31" s="264"/>
      <c r="BP31" s="264"/>
      <c r="BQ31" s="261">
        <v>25</v>
      </c>
      <c r="BR31" s="262"/>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5"/>
    </row>
    <row r="32" spans="1:131" s="246" customFormat="1" ht="26.25" customHeight="1" x14ac:dyDescent="0.15">
      <c r="A32" s="265">
        <v>5</v>
      </c>
      <c r="B32" s="1088" t="s">
        <v>403</v>
      </c>
      <c r="C32" s="1089"/>
      <c r="D32" s="1089"/>
      <c r="E32" s="1089"/>
      <c r="F32" s="1089"/>
      <c r="G32" s="1089"/>
      <c r="H32" s="1089"/>
      <c r="I32" s="1089"/>
      <c r="J32" s="1089"/>
      <c r="K32" s="1089"/>
      <c r="L32" s="1089"/>
      <c r="M32" s="1089"/>
      <c r="N32" s="1089"/>
      <c r="O32" s="1089"/>
      <c r="P32" s="1090"/>
      <c r="Q32" s="1094">
        <v>1869</v>
      </c>
      <c r="R32" s="1095"/>
      <c r="S32" s="1095"/>
      <c r="T32" s="1095"/>
      <c r="U32" s="1095"/>
      <c r="V32" s="1095">
        <v>1715</v>
      </c>
      <c r="W32" s="1095"/>
      <c r="X32" s="1095"/>
      <c r="Y32" s="1095"/>
      <c r="Z32" s="1095"/>
      <c r="AA32" s="1095">
        <v>154</v>
      </c>
      <c r="AB32" s="1095"/>
      <c r="AC32" s="1095"/>
      <c r="AD32" s="1095"/>
      <c r="AE32" s="1096"/>
      <c r="AF32" s="1070">
        <v>797</v>
      </c>
      <c r="AG32" s="1071"/>
      <c r="AH32" s="1071"/>
      <c r="AI32" s="1071"/>
      <c r="AJ32" s="1072"/>
      <c r="AK32" s="1031">
        <v>364</v>
      </c>
      <c r="AL32" s="1022"/>
      <c r="AM32" s="1022"/>
      <c r="AN32" s="1022"/>
      <c r="AO32" s="1022"/>
      <c r="AP32" s="1022">
        <v>4377</v>
      </c>
      <c r="AQ32" s="1022"/>
      <c r="AR32" s="1022"/>
      <c r="AS32" s="1022"/>
      <c r="AT32" s="1022"/>
      <c r="AU32" s="1022">
        <v>2284</v>
      </c>
      <c r="AV32" s="1022"/>
      <c r="AW32" s="1022"/>
      <c r="AX32" s="1022"/>
      <c r="AY32" s="1022"/>
      <c r="AZ32" s="1093" t="s">
        <v>504</v>
      </c>
      <c r="BA32" s="1093"/>
      <c r="BB32" s="1093"/>
      <c r="BC32" s="1093"/>
      <c r="BD32" s="1093"/>
      <c r="BE32" s="1083" t="s">
        <v>404</v>
      </c>
      <c r="BF32" s="1083"/>
      <c r="BG32" s="1083"/>
      <c r="BH32" s="1083"/>
      <c r="BI32" s="1084"/>
      <c r="BJ32" s="251"/>
      <c r="BK32" s="251"/>
      <c r="BL32" s="251"/>
      <c r="BM32" s="251"/>
      <c r="BN32" s="251"/>
      <c r="BO32" s="264"/>
      <c r="BP32" s="264"/>
      <c r="BQ32" s="261">
        <v>26</v>
      </c>
      <c r="BR32" s="262"/>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5"/>
    </row>
    <row r="33" spans="1:131" s="246" customFormat="1" ht="26.25" customHeight="1" x14ac:dyDescent="0.15">
      <c r="A33" s="265">
        <v>6</v>
      </c>
      <c r="B33" s="1088" t="s">
        <v>405</v>
      </c>
      <c r="C33" s="1089"/>
      <c r="D33" s="1089"/>
      <c r="E33" s="1089"/>
      <c r="F33" s="1089"/>
      <c r="G33" s="1089"/>
      <c r="H33" s="1089"/>
      <c r="I33" s="1089"/>
      <c r="J33" s="1089"/>
      <c r="K33" s="1089"/>
      <c r="L33" s="1089"/>
      <c r="M33" s="1089"/>
      <c r="N33" s="1089"/>
      <c r="O33" s="1089"/>
      <c r="P33" s="1090"/>
      <c r="Q33" s="1094">
        <v>39</v>
      </c>
      <c r="R33" s="1095"/>
      <c r="S33" s="1095"/>
      <c r="T33" s="1095"/>
      <c r="U33" s="1095"/>
      <c r="V33" s="1095">
        <v>39</v>
      </c>
      <c r="W33" s="1095"/>
      <c r="X33" s="1095"/>
      <c r="Y33" s="1095"/>
      <c r="Z33" s="1095"/>
      <c r="AA33" s="1095">
        <v>0</v>
      </c>
      <c r="AB33" s="1095"/>
      <c r="AC33" s="1095"/>
      <c r="AD33" s="1095"/>
      <c r="AE33" s="1096"/>
      <c r="AF33" s="1070">
        <v>0</v>
      </c>
      <c r="AG33" s="1071"/>
      <c r="AH33" s="1071"/>
      <c r="AI33" s="1071"/>
      <c r="AJ33" s="1072"/>
      <c r="AK33" s="1031">
        <v>10</v>
      </c>
      <c r="AL33" s="1022"/>
      <c r="AM33" s="1022"/>
      <c r="AN33" s="1022"/>
      <c r="AO33" s="1022"/>
      <c r="AP33" s="1022">
        <v>65</v>
      </c>
      <c r="AQ33" s="1022"/>
      <c r="AR33" s="1022"/>
      <c r="AS33" s="1022"/>
      <c r="AT33" s="1022"/>
      <c r="AU33" s="1022">
        <v>21</v>
      </c>
      <c r="AV33" s="1022"/>
      <c r="AW33" s="1022"/>
      <c r="AX33" s="1022"/>
      <c r="AY33" s="1022"/>
      <c r="AZ33" s="1093" t="s">
        <v>504</v>
      </c>
      <c r="BA33" s="1093"/>
      <c r="BB33" s="1093"/>
      <c r="BC33" s="1093"/>
      <c r="BD33" s="1093"/>
      <c r="BE33" s="1083" t="s">
        <v>406</v>
      </c>
      <c r="BF33" s="1083"/>
      <c r="BG33" s="1083"/>
      <c r="BH33" s="1083"/>
      <c r="BI33" s="1084"/>
      <c r="BJ33" s="251"/>
      <c r="BK33" s="251"/>
      <c r="BL33" s="251"/>
      <c r="BM33" s="251"/>
      <c r="BN33" s="251"/>
      <c r="BO33" s="264"/>
      <c r="BP33" s="264"/>
      <c r="BQ33" s="261">
        <v>27</v>
      </c>
      <c r="BR33" s="262"/>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5"/>
    </row>
    <row r="34" spans="1:131" s="246" customFormat="1" ht="26.25" customHeight="1" x14ac:dyDescent="0.15">
      <c r="A34" s="265">
        <v>7</v>
      </c>
      <c r="B34" s="1088" t="s">
        <v>407</v>
      </c>
      <c r="C34" s="1089"/>
      <c r="D34" s="1089"/>
      <c r="E34" s="1089"/>
      <c r="F34" s="1089"/>
      <c r="G34" s="1089"/>
      <c r="H34" s="1089"/>
      <c r="I34" s="1089"/>
      <c r="J34" s="1089"/>
      <c r="K34" s="1089"/>
      <c r="L34" s="1089"/>
      <c r="M34" s="1089"/>
      <c r="N34" s="1089"/>
      <c r="O34" s="1089"/>
      <c r="P34" s="1090"/>
      <c r="Q34" s="1094">
        <v>23</v>
      </c>
      <c r="R34" s="1095"/>
      <c r="S34" s="1095"/>
      <c r="T34" s="1095"/>
      <c r="U34" s="1095"/>
      <c r="V34" s="1095">
        <v>23</v>
      </c>
      <c r="W34" s="1095"/>
      <c r="X34" s="1095"/>
      <c r="Y34" s="1095"/>
      <c r="Z34" s="1095"/>
      <c r="AA34" s="1095">
        <v>0</v>
      </c>
      <c r="AB34" s="1095"/>
      <c r="AC34" s="1095"/>
      <c r="AD34" s="1095"/>
      <c r="AE34" s="1096"/>
      <c r="AF34" s="1070">
        <v>0</v>
      </c>
      <c r="AG34" s="1071"/>
      <c r="AH34" s="1071"/>
      <c r="AI34" s="1071"/>
      <c r="AJ34" s="1072"/>
      <c r="AK34" s="1031">
        <v>20</v>
      </c>
      <c r="AL34" s="1022"/>
      <c r="AM34" s="1022"/>
      <c r="AN34" s="1022"/>
      <c r="AO34" s="1022"/>
      <c r="AP34" s="1022">
        <v>175</v>
      </c>
      <c r="AQ34" s="1022"/>
      <c r="AR34" s="1022"/>
      <c r="AS34" s="1022"/>
      <c r="AT34" s="1022"/>
      <c r="AU34" s="1022">
        <v>175</v>
      </c>
      <c r="AV34" s="1022"/>
      <c r="AW34" s="1022"/>
      <c r="AX34" s="1022"/>
      <c r="AY34" s="1022"/>
      <c r="AZ34" s="1093" t="s">
        <v>504</v>
      </c>
      <c r="BA34" s="1093"/>
      <c r="BB34" s="1093"/>
      <c r="BC34" s="1093"/>
      <c r="BD34" s="1093"/>
      <c r="BE34" s="1083" t="s">
        <v>406</v>
      </c>
      <c r="BF34" s="1083"/>
      <c r="BG34" s="1083"/>
      <c r="BH34" s="1083"/>
      <c r="BI34" s="1084"/>
      <c r="BJ34" s="251"/>
      <c r="BK34" s="251"/>
      <c r="BL34" s="251"/>
      <c r="BM34" s="251"/>
      <c r="BN34" s="251"/>
      <c r="BO34" s="264"/>
      <c r="BP34" s="264"/>
      <c r="BQ34" s="261">
        <v>28</v>
      </c>
      <c r="BR34" s="262"/>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5"/>
    </row>
    <row r="35" spans="1:131" s="246" customFormat="1" ht="26.25" customHeight="1" x14ac:dyDescent="0.15">
      <c r="A35" s="265">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1"/>
      <c r="BK35" s="251"/>
      <c r="BL35" s="251"/>
      <c r="BM35" s="251"/>
      <c r="BN35" s="251"/>
      <c r="BO35" s="264"/>
      <c r="BP35" s="264"/>
      <c r="BQ35" s="261">
        <v>29</v>
      </c>
      <c r="BR35" s="262"/>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5"/>
    </row>
    <row r="36" spans="1:131" s="246" customFormat="1" ht="26.25" customHeight="1" x14ac:dyDescent="0.15">
      <c r="A36" s="265">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1"/>
      <c r="BK36" s="251"/>
      <c r="BL36" s="251"/>
      <c r="BM36" s="251"/>
      <c r="BN36" s="251"/>
      <c r="BO36" s="264"/>
      <c r="BP36" s="264"/>
      <c r="BQ36" s="261">
        <v>30</v>
      </c>
      <c r="BR36" s="262"/>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5"/>
    </row>
    <row r="37" spans="1:131" s="246" customFormat="1" ht="26.25" customHeight="1" x14ac:dyDescent="0.15">
      <c r="A37" s="265">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1"/>
      <c r="BK37" s="251"/>
      <c r="BL37" s="251"/>
      <c r="BM37" s="251"/>
      <c r="BN37" s="251"/>
      <c r="BO37" s="264"/>
      <c r="BP37" s="264"/>
      <c r="BQ37" s="261">
        <v>31</v>
      </c>
      <c r="BR37" s="262"/>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5"/>
    </row>
    <row r="38" spans="1:131" s="246" customFormat="1" ht="26.25" customHeight="1" x14ac:dyDescent="0.15">
      <c r="A38" s="265">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1"/>
      <c r="BK38" s="251"/>
      <c r="BL38" s="251"/>
      <c r="BM38" s="251"/>
      <c r="BN38" s="251"/>
      <c r="BO38" s="264"/>
      <c r="BP38" s="264"/>
      <c r="BQ38" s="261">
        <v>32</v>
      </c>
      <c r="BR38" s="262"/>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5"/>
    </row>
    <row r="39" spans="1:131" s="246" customFormat="1" ht="26.25" customHeight="1" x14ac:dyDescent="0.15">
      <c r="A39" s="265">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1"/>
      <c r="BK39" s="251"/>
      <c r="BL39" s="251"/>
      <c r="BM39" s="251"/>
      <c r="BN39" s="251"/>
      <c r="BO39" s="264"/>
      <c r="BP39" s="264"/>
      <c r="BQ39" s="261">
        <v>33</v>
      </c>
      <c r="BR39" s="262"/>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5"/>
    </row>
    <row r="40" spans="1:131" s="246" customFormat="1" ht="26.25" customHeight="1" x14ac:dyDescent="0.15">
      <c r="A40" s="260">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1"/>
      <c r="BK40" s="251"/>
      <c r="BL40" s="251"/>
      <c r="BM40" s="251"/>
      <c r="BN40" s="251"/>
      <c r="BO40" s="264"/>
      <c r="BP40" s="264"/>
      <c r="BQ40" s="261">
        <v>34</v>
      </c>
      <c r="BR40" s="262"/>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5"/>
    </row>
    <row r="41" spans="1:131" s="246" customFormat="1" ht="26.25" customHeight="1" x14ac:dyDescent="0.15">
      <c r="A41" s="260">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1"/>
      <c r="BK41" s="251"/>
      <c r="BL41" s="251"/>
      <c r="BM41" s="251"/>
      <c r="BN41" s="251"/>
      <c r="BO41" s="264"/>
      <c r="BP41" s="264"/>
      <c r="BQ41" s="261">
        <v>35</v>
      </c>
      <c r="BR41" s="262"/>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5"/>
    </row>
    <row r="42" spans="1:131" s="246" customFormat="1" ht="26.25" customHeight="1" x14ac:dyDescent="0.15">
      <c r="A42" s="260">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1"/>
      <c r="BK42" s="251"/>
      <c r="BL42" s="251"/>
      <c r="BM42" s="251"/>
      <c r="BN42" s="251"/>
      <c r="BO42" s="264"/>
      <c r="BP42" s="264"/>
      <c r="BQ42" s="261">
        <v>36</v>
      </c>
      <c r="BR42" s="262"/>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5"/>
    </row>
    <row r="43" spans="1:131" s="246" customFormat="1" ht="26.25" customHeight="1" x14ac:dyDescent="0.15">
      <c r="A43" s="260">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1"/>
      <c r="BK43" s="251"/>
      <c r="BL43" s="251"/>
      <c r="BM43" s="251"/>
      <c r="BN43" s="251"/>
      <c r="BO43" s="264"/>
      <c r="BP43" s="264"/>
      <c r="BQ43" s="261">
        <v>37</v>
      </c>
      <c r="BR43" s="262"/>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5"/>
    </row>
    <row r="44" spans="1:131" s="246" customFormat="1" ht="26.25" customHeight="1" x14ac:dyDescent="0.15">
      <c r="A44" s="260">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1"/>
      <c r="BK44" s="251"/>
      <c r="BL44" s="251"/>
      <c r="BM44" s="251"/>
      <c r="BN44" s="251"/>
      <c r="BO44" s="264"/>
      <c r="BP44" s="264"/>
      <c r="BQ44" s="261">
        <v>38</v>
      </c>
      <c r="BR44" s="262"/>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5"/>
    </row>
    <row r="45" spans="1:131" s="246" customFormat="1" ht="26.25" customHeight="1" x14ac:dyDescent="0.15">
      <c r="A45" s="260">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1"/>
      <c r="BK45" s="251"/>
      <c r="BL45" s="251"/>
      <c r="BM45" s="251"/>
      <c r="BN45" s="251"/>
      <c r="BO45" s="264"/>
      <c r="BP45" s="264"/>
      <c r="BQ45" s="261">
        <v>39</v>
      </c>
      <c r="BR45" s="262"/>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5"/>
    </row>
    <row r="46" spans="1:131" s="246" customFormat="1" ht="26.25" customHeight="1" x14ac:dyDescent="0.15">
      <c r="A46" s="260">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1"/>
      <c r="BK46" s="251"/>
      <c r="BL46" s="251"/>
      <c r="BM46" s="251"/>
      <c r="BN46" s="251"/>
      <c r="BO46" s="264"/>
      <c r="BP46" s="264"/>
      <c r="BQ46" s="261">
        <v>40</v>
      </c>
      <c r="BR46" s="262"/>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5"/>
    </row>
    <row r="47" spans="1:131" s="246" customFormat="1" ht="26.25" customHeight="1" x14ac:dyDescent="0.15">
      <c r="A47" s="260">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1"/>
      <c r="BK47" s="251"/>
      <c r="BL47" s="251"/>
      <c r="BM47" s="251"/>
      <c r="BN47" s="251"/>
      <c r="BO47" s="264"/>
      <c r="BP47" s="264"/>
      <c r="BQ47" s="261">
        <v>41</v>
      </c>
      <c r="BR47" s="262"/>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5"/>
    </row>
    <row r="48" spans="1:131" s="246" customFormat="1" ht="26.25" customHeight="1" x14ac:dyDescent="0.15">
      <c r="A48" s="260">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1"/>
      <c r="BK48" s="251"/>
      <c r="BL48" s="251"/>
      <c r="BM48" s="251"/>
      <c r="BN48" s="251"/>
      <c r="BO48" s="264"/>
      <c r="BP48" s="264"/>
      <c r="BQ48" s="261">
        <v>42</v>
      </c>
      <c r="BR48" s="262"/>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5"/>
    </row>
    <row r="49" spans="1:131" s="246" customFormat="1" ht="26.25" customHeight="1" x14ac:dyDescent="0.15">
      <c r="A49" s="260">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1"/>
      <c r="BK49" s="251"/>
      <c r="BL49" s="251"/>
      <c r="BM49" s="251"/>
      <c r="BN49" s="251"/>
      <c r="BO49" s="264"/>
      <c r="BP49" s="264"/>
      <c r="BQ49" s="261">
        <v>43</v>
      </c>
      <c r="BR49" s="262"/>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5"/>
    </row>
    <row r="50" spans="1:131" s="246" customFormat="1" ht="26.25" customHeight="1" x14ac:dyDescent="0.15">
      <c r="A50" s="260">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1"/>
      <c r="BK50" s="251"/>
      <c r="BL50" s="251"/>
      <c r="BM50" s="251"/>
      <c r="BN50" s="251"/>
      <c r="BO50" s="264"/>
      <c r="BP50" s="264"/>
      <c r="BQ50" s="261">
        <v>44</v>
      </c>
      <c r="BR50" s="262"/>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5"/>
    </row>
    <row r="51" spans="1:131" s="246" customFormat="1" ht="26.25" customHeight="1" x14ac:dyDescent="0.15">
      <c r="A51" s="260">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1"/>
      <c r="BK51" s="251"/>
      <c r="BL51" s="251"/>
      <c r="BM51" s="251"/>
      <c r="BN51" s="251"/>
      <c r="BO51" s="264"/>
      <c r="BP51" s="264"/>
      <c r="BQ51" s="261">
        <v>45</v>
      </c>
      <c r="BR51" s="262"/>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5"/>
    </row>
    <row r="52" spans="1:131" s="246" customFormat="1" ht="26.25" customHeight="1" x14ac:dyDescent="0.15">
      <c r="A52" s="260">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1"/>
      <c r="BK52" s="251"/>
      <c r="BL52" s="251"/>
      <c r="BM52" s="251"/>
      <c r="BN52" s="251"/>
      <c r="BO52" s="264"/>
      <c r="BP52" s="264"/>
      <c r="BQ52" s="261">
        <v>46</v>
      </c>
      <c r="BR52" s="262"/>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5"/>
    </row>
    <row r="53" spans="1:131" s="246" customFormat="1" ht="26.25" customHeight="1" x14ac:dyDescent="0.15">
      <c r="A53" s="260">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1"/>
      <c r="BK53" s="251"/>
      <c r="BL53" s="251"/>
      <c r="BM53" s="251"/>
      <c r="BN53" s="251"/>
      <c r="BO53" s="264"/>
      <c r="BP53" s="264"/>
      <c r="BQ53" s="261">
        <v>47</v>
      </c>
      <c r="BR53" s="262"/>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5"/>
    </row>
    <row r="54" spans="1:131" s="246" customFormat="1" ht="26.25" customHeight="1" x14ac:dyDescent="0.15">
      <c r="A54" s="260">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1"/>
      <c r="BK54" s="251"/>
      <c r="BL54" s="251"/>
      <c r="BM54" s="251"/>
      <c r="BN54" s="251"/>
      <c r="BO54" s="264"/>
      <c r="BP54" s="264"/>
      <c r="BQ54" s="261">
        <v>48</v>
      </c>
      <c r="BR54" s="262"/>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5"/>
    </row>
    <row r="55" spans="1:131" s="246" customFormat="1" ht="26.25" customHeight="1" x14ac:dyDescent="0.15">
      <c r="A55" s="260">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1"/>
      <c r="BK55" s="251"/>
      <c r="BL55" s="251"/>
      <c r="BM55" s="251"/>
      <c r="BN55" s="251"/>
      <c r="BO55" s="264"/>
      <c r="BP55" s="264"/>
      <c r="BQ55" s="261">
        <v>49</v>
      </c>
      <c r="BR55" s="262"/>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5"/>
    </row>
    <row r="56" spans="1:131" s="246" customFormat="1" ht="26.25" customHeight="1" x14ac:dyDescent="0.15">
      <c r="A56" s="260">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1"/>
      <c r="BK56" s="251"/>
      <c r="BL56" s="251"/>
      <c r="BM56" s="251"/>
      <c r="BN56" s="251"/>
      <c r="BO56" s="264"/>
      <c r="BP56" s="264"/>
      <c r="BQ56" s="261">
        <v>50</v>
      </c>
      <c r="BR56" s="262"/>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5"/>
    </row>
    <row r="57" spans="1:131" s="246" customFormat="1" ht="26.25" customHeight="1" x14ac:dyDescent="0.15">
      <c r="A57" s="260">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1"/>
      <c r="BK57" s="251"/>
      <c r="BL57" s="251"/>
      <c r="BM57" s="251"/>
      <c r="BN57" s="251"/>
      <c r="BO57" s="264"/>
      <c r="BP57" s="264"/>
      <c r="BQ57" s="261">
        <v>51</v>
      </c>
      <c r="BR57" s="262"/>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5"/>
    </row>
    <row r="58" spans="1:131" s="246" customFormat="1" ht="26.25" customHeight="1" x14ac:dyDescent="0.15">
      <c r="A58" s="260">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1"/>
      <c r="BK58" s="251"/>
      <c r="BL58" s="251"/>
      <c r="BM58" s="251"/>
      <c r="BN58" s="251"/>
      <c r="BO58" s="264"/>
      <c r="BP58" s="264"/>
      <c r="BQ58" s="261">
        <v>52</v>
      </c>
      <c r="BR58" s="262"/>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5"/>
    </row>
    <row r="59" spans="1:131" s="246" customFormat="1" ht="26.25" customHeight="1" x14ac:dyDescent="0.15">
      <c r="A59" s="260">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1"/>
      <c r="BK59" s="251"/>
      <c r="BL59" s="251"/>
      <c r="BM59" s="251"/>
      <c r="BN59" s="251"/>
      <c r="BO59" s="264"/>
      <c r="BP59" s="264"/>
      <c r="BQ59" s="261">
        <v>53</v>
      </c>
      <c r="BR59" s="262"/>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5"/>
    </row>
    <row r="60" spans="1:131" s="246" customFormat="1" ht="26.25" customHeight="1" x14ac:dyDescent="0.15">
      <c r="A60" s="260">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1"/>
      <c r="BK60" s="251"/>
      <c r="BL60" s="251"/>
      <c r="BM60" s="251"/>
      <c r="BN60" s="251"/>
      <c r="BO60" s="264"/>
      <c r="BP60" s="264"/>
      <c r="BQ60" s="261">
        <v>54</v>
      </c>
      <c r="BR60" s="262"/>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5"/>
    </row>
    <row r="61" spans="1:131" s="246" customFormat="1" ht="26.25" customHeight="1" thickBot="1" x14ac:dyDescent="0.2">
      <c r="A61" s="260">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1"/>
      <c r="BK61" s="251"/>
      <c r="BL61" s="251"/>
      <c r="BM61" s="251"/>
      <c r="BN61" s="251"/>
      <c r="BO61" s="264"/>
      <c r="BP61" s="264"/>
      <c r="BQ61" s="261">
        <v>55</v>
      </c>
      <c r="BR61" s="262"/>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5"/>
    </row>
    <row r="62" spans="1:131" s="246" customFormat="1" ht="26.25" customHeight="1" x14ac:dyDescent="0.15">
      <c r="A62" s="260">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408</v>
      </c>
      <c r="BK62" s="1086"/>
      <c r="BL62" s="1086"/>
      <c r="BM62" s="1086"/>
      <c r="BN62" s="1087"/>
      <c r="BO62" s="264"/>
      <c r="BP62" s="264"/>
      <c r="BQ62" s="261">
        <v>56</v>
      </c>
      <c r="BR62" s="262"/>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5"/>
    </row>
    <row r="63" spans="1:131" s="246" customFormat="1" ht="26.25" customHeight="1" thickBot="1" x14ac:dyDescent="0.2">
      <c r="A63" s="263" t="s">
        <v>387</v>
      </c>
      <c r="B63" s="995" t="s">
        <v>409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1055</v>
      </c>
      <c r="AG63" s="1010"/>
      <c r="AH63" s="1010"/>
      <c r="AI63" s="1010"/>
      <c r="AJ63" s="1081"/>
      <c r="AK63" s="1082"/>
      <c r="AL63" s="1014"/>
      <c r="AM63" s="1014"/>
      <c r="AN63" s="1014"/>
      <c r="AO63" s="1014"/>
      <c r="AP63" s="1010">
        <v>4617</v>
      </c>
      <c r="AQ63" s="1010"/>
      <c r="AR63" s="1010"/>
      <c r="AS63" s="1010"/>
      <c r="AT63" s="1010"/>
      <c r="AU63" s="1010">
        <v>2480</v>
      </c>
      <c r="AV63" s="1010"/>
      <c r="AW63" s="1010"/>
      <c r="AX63" s="1010"/>
      <c r="AY63" s="1010"/>
      <c r="AZ63" s="1076"/>
      <c r="BA63" s="1076"/>
      <c r="BB63" s="1076"/>
      <c r="BC63" s="1076"/>
      <c r="BD63" s="1076"/>
      <c r="BE63" s="1011"/>
      <c r="BF63" s="1011"/>
      <c r="BG63" s="1011"/>
      <c r="BH63" s="1011"/>
      <c r="BI63" s="1012"/>
      <c r="BJ63" s="1077" t="s">
        <v>410</v>
      </c>
      <c r="BK63" s="1002"/>
      <c r="BL63" s="1002"/>
      <c r="BM63" s="1002"/>
      <c r="BN63" s="1078"/>
      <c r="BO63" s="264"/>
      <c r="BP63" s="264"/>
      <c r="BQ63" s="261">
        <v>57</v>
      </c>
      <c r="BR63" s="262"/>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5"/>
    </row>
    <row r="65" spans="1:131" s="246" customFormat="1" ht="26.25" customHeight="1" thickBot="1" x14ac:dyDescent="0.2">
      <c r="A65" s="251" t="s">
        <v>411</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5"/>
    </row>
    <row r="66" spans="1:131" s="246" customFormat="1" ht="26.25" customHeight="1" x14ac:dyDescent="0.15">
      <c r="A66" s="1046" t="s">
        <v>412</v>
      </c>
      <c r="B66" s="1047"/>
      <c r="C66" s="1047"/>
      <c r="D66" s="1047"/>
      <c r="E66" s="1047"/>
      <c r="F66" s="1047"/>
      <c r="G66" s="1047"/>
      <c r="H66" s="1047"/>
      <c r="I66" s="1047"/>
      <c r="J66" s="1047"/>
      <c r="K66" s="1047"/>
      <c r="L66" s="1047"/>
      <c r="M66" s="1047"/>
      <c r="N66" s="1047"/>
      <c r="O66" s="1047"/>
      <c r="P66" s="1048"/>
      <c r="Q66" s="1052" t="s">
        <v>391</v>
      </c>
      <c r="R66" s="1053"/>
      <c r="S66" s="1053"/>
      <c r="T66" s="1053"/>
      <c r="U66" s="1054"/>
      <c r="V66" s="1052" t="s">
        <v>413</v>
      </c>
      <c r="W66" s="1053"/>
      <c r="X66" s="1053"/>
      <c r="Y66" s="1053"/>
      <c r="Z66" s="1054"/>
      <c r="AA66" s="1052" t="s">
        <v>393</v>
      </c>
      <c r="AB66" s="1053"/>
      <c r="AC66" s="1053"/>
      <c r="AD66" s="1053"/>
      <c r="AE66" s="1054"/>
      <c r="AF66" s="1058" t="s">
        <v>414</v>
      </c>
      <c r="AG66" s="1059"/>
      <c r="AH66" s="1059"/>
      <c r="AI66" s="1059"/>
      <c r="AJ66" s="1060"/>
      <c r="AK66" s="1052" t="s">
        <v>395</v>
      </c>
      <c r="AL66" s="1047"/>
      <c r="AM66" s="1047"/>
      <c r="AN66" s="1047"/>
      <c r="AO66" s="1048"/>
      <c r="AP66" s="1052" t="s">
        <v>415</v>
      </c>
      <c r="AQ66" s="1053"/>
      <c r="AR66" s="1053"/>
      <c r="AS66" s="1053"/>
      <c r="AT66" s="1054"/>
      <c r="AU66" s="1052" t="s">
        <v>416</v>
      </c>
      <c r="AV66" s="1053"/>
      <c r="AW66" s="1053"/>
      <c r="AX66" s="1053"/>
      <c r="AY66" s="1054"/>
      <c r="AZ66" s="1052" t="s">
        <v>374</v>
      </c>
      <c r="BA66" s="1053"/>
      <c r="BB66" s="1053"/>
      <c r="BC66" s="1053"/>
      <c r="BD66" s="1068"/>
      <c r="BE66" s="264"/>
      <c r="BF66" s="264"/>
      <c r="BG66" s="264"/>
      <c r="BH66" s="264"/>
      <c r="BI66" s="264"/>
      <c r="BJ66" s="264"/>
      <c r="BK66" s="264"/>
      <c r="BL66" s="264"/>
      <c r="BM66" s="264"/>
      <c r="BN66" s="264"/>
      <c r="BO66" s="264"/>
      <c r="BP66" s="264"/>
      <c r="BQ66" s="261">
        <v>60</v>
      </c>
      <c r="BR66" s="266"/>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5"/>
    </row>
    <row r="67" spans="1:131" s="246"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4"/>
      <c r="BF67" s="264"/>
      <c r="BG67" s="264"/>
      <c r="BH67" s="264"/>
      <c r="BI67" s="264"/>
      <c r="BJ67" s="264"/>
      <c r="BK67" s="264"/>
      <c r="BL67" s="264"/>
      <c r="BM67" s="264"/>
      <c r="BN67" s="264"/>
      <c r="BO67" s="264"/>
      <c r="BP67" s="264"/>
      <c r="BQ67" s="261">
        <v>61</v>
      </c>
      <c r="BR67" s="266"/>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5"/>
    </row>
    <row r="68" spans="1:131" s="246" customFormat="1" ht="26.25" customHeight="1" thickTop="1" x14ac:dyDescent="0.15">
      <c r="A68" s="257">
        <v>1</v>
      </c>
      <c r="B68" s="1036" t="s">
        <v>568</v>
      </c>
      <c r="C68" s="1037"/>
      <c r="D68" s="1037"/>
      <c r="E68" s="1037"/>
      <c r="F68" s="1037"/>
      <c r="G68" s="1037"/>
      <c r="H68" s="1037"/>
      <c r="I68" s="1037"/>
      <c r="J68" s="1037"/>
      <c r="K68" s="1037"/>
      <c r="L68" s="1037"/>
      <c r="M68" s="1037"/>
      <c r="N68" s="1037"/>
      <c r="O68" s="1037"/>
      <c r="P68" s="1038"/>
      <c r="Q68" s="1039">
        <v>6384</v>
      </c>
      <c r="R68" s="1033"/>
      <c r="S68" s="1033"/>
      <c r="T68" s="1033"/>
      <c r="U68" s="1033"/>
      <c r="V68" s="1033">
        <v>7045</v>
      </c>
      <c r="W68" s="1033"/>
      <c r="X68" s="1033"/>
      <c r="Y68" s="1033"/>
      <c r="Z68" s="1033"/>
      <c r="AA68" s="1033">
        <v>-661</v>
      </c>
      <c r="AB68" s="1033"/>
      <c r="AC68" s="1033"/>
      <c r="AD68" s="1033"/>
      <c r="AE68" s="1033"/>
      <c r="AF68" s="1033">
        <v>1386</v>
      </c>
      <c r="AG68" s="1033"/>
      <c r="AH68" s="1033"/>
      <c r="AI68" s="1033"/>
      <c r="AJ68" s="1033"/>
      <c r="AK68" s="1033" t="s">
        <v>504</v>
      </c>
      <c r="AL68" s="1033"/>
      <c r="AM68" s="1033"/>
      <c r="AN68" s="1033"/>
      <c r="AO68" s="1033"/>
      <c r="AP68" s="1033">
        <v>4137</v>
      </c>
      <c r="AQ68" s="1033"/>
      <c r="AR68" s="1033"/>
      <c r="AS68" s="1033"/>
      <c r="AT68" s="1033"/>
      <c r="AU68" s="1033">
        <v>1084</v>
      </c>
      <c r="AV68" s="1033"/>
      <c r="AW68" s="1033"/>
      <c r="AX68" s="1033"/>
      <c r="AY68" s="1033"/>
      <c r="AZ68" s="1034"/>
      <c r="BA68" s="1034"/>
      <c r="BB68" s="1034"/>
      <c r="BC68" s="1034"/>
      <c r="BD68" s="1035"/>
      <c r="BE68" s="264"/>
      <c r="BF68" s="264"/>
      <c r="BG68" s="264"/>
      <c r="BH68" s="264"/>
      <c r="BI68" s="264"/>
      <c r="BJ68" s="264"/>
      <c r="BK68" s="264"/>
      <c r="BL68" s="264"/>
      <c r="BM68" s="264"/>
      <c r="BN68" s="264"/>
      <c r="BO68" s="264"/>
      <c r="BP68" s="264"/>
      <c r="BQ68" s="261">
        <v>62</v>
      </c>
      <c r="BR68" s="266"/>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5"/>
    </row>
    <row r="69" spans="1:131" s="246" customFormat="1" ht="26.25" customHeight="1" x14ac:dyDescent="0.15">
      <c r="A69" s="260">
        <v>2</v>
      </c>
      <c r="B69" s="1025" t="s">
        <v>569</v>
      </c>
      <c r="C69" s="1026"/>
      <c r="D69" s="1026"/>
      <c r="E69" s="1026"/>
      <c r="F69" s="1026"/>
      <c r="G69" s="1026"/>
      <c r="H69" s="1026"/>
      <c r="I69" s="1026"/>
      <c r="J69" s="1026"/>
      <c r="K69" s="1026"/>
      <c r="L69" s="1026"/>
      <c r="M69" s="1026"/>
      <c r="N69" s="1026"/>
      <c r="O69" s="1026"/>
      <c r="P69" s="1027"/>
      <c r="Q69" s="1028">
        <v>5373</v>
      </c>
      <c r="R69" s="1022"/>
      <c r="S69" s="1022"/>
      <c r="T69" s="1022"/>
      <c r="U69" s="1022"/>
      <c r="V69" s="1022">
        <v>5971</v>
      </c>
      <c r="W69" s="1022"/>
      <c r="X69" s="1022"/>
      <c r="Y69" s="1022"/>
      <c r="Z69" s="1022"/>
      <c r="AA69" s="1022">
        <v>-598</v>
      </c>
      <c r="AB69" s="1022"/>
      <c r="AC69" s="1022"/>
      <c r="AD69" s="1022"/>
      <c r="AE69" s="1022"/>
      <c r="AF69" s="1022">
        <v>1054</v>
      </c>
      <c r="AG69" s="1022"/>
      <c r="AH69" s="1022"/>
      <c r="AI69" s="1022"/>
      <c r="AJ69" s="1022"/>
      <c r="AK69" s="1022" t="s">
        <v>504</v>
      </c>
      <c r="AL69" s="1022"/>
      <c r="AM69" s="1022"/>
      <c r="AN69" s="1022"/>
      <c r="AO69" s="1022"/>
      <c r="AP69" s="1022">
        <v>3899</v>
      </c>
      <c r="AQ69" s="1022"/>
      <c r="AR69" s="1022"/>
      <c r="AS69" s="1022"/>
      <c r="AT69" s="1022"/>
      <c r="AU69" s="1022">
        <v>1011</v>
      </c>
      <c r="AV69" s="1022"/>
      <c r="AW69" s="1022"/>
      <c r="AX69" s="1022"/>
      <c r="AY69" s="1022"/>
      <c r="AZ69" s="1023"/>
      <c r="BA69" s="1023"/>
      <c r="BB69" s="1023"/>
      <c r="BC69" s="1023"/>
      <c r="BD69" s="1024"/>
      <c r="BE69" s="264"/>
      <c r="BF69" s="264"/>
      <c r="BG69" s="264"/>
      <c r="BH69" s="264"/>
      <c r="BI69" s="264"/>
      <c r="BJ69" s="264"/>
      <c r="BK69" s="264"/>
      <c r="BL69" s="264"/>
      <c r="BM69" s="264"/>
      <c r="BN69" s="264"/>
      <c r="BO69" s="264"/>
      <c r="BP69" s="264"/>
      <c r="BQ69" s="261">
        <v>63</v>
      </c>
      <c r="BR69" s="266"/>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5"/>
    </row>
    <row r="70" spans="1:131" s="246" customFormat="1" ht="26.25" customHeight="1" x14ac:dyDescent="0.15">
      <c r="A70" s="260">
        <v>3</v>
      </c>
      <c r="B70" s="1025" t="s">
        <v>570</v>
      </c>
      <c r="C70" s="1026"/>
      <c r="D70" s="1026"/>
      <c r="E70" s="1026"/>
      <c r="F70" s="1026"/>
      <c r="G70" s="1026"/>
      <c r="H70" s="1026"/>
      <c r="I70" s="1026"/>
      <c r="J70" s="1026"/>
      <c r="K70" s="1026"/>
      <c r="L70" s="1026"/>
      <c r="M70" s="1026"/>
      <c r="N70" s="1026"/>
      <c r="O70" s="1026"/>
      <c r="P70" s="1027"/>
      <c r="Q70" s="1028">
        <v>1011</v>
      </c>
      <c r="R70" s="1022"/>
      <c r="S70" s="1022"/>
      <c r="T70" s="1022"/>
      <c r="U70" s="1022"/>
      <c r="V70" s="1022">
        <v>1074</v>
      </c>
      <c r="W70" s="1022"/>
      <c r="X70" s="1022"/>
      <c r="Y70" s="1022"/>
      <c r="Z70" s="1022"/>
      <c r="AA70" s="1022">
        <v>-63</v>
      </c>
      <c r="AB70" s="1022"/>
      <c r="AC70" s="1022"/>
      <c r="AD70" s="1022"/>
      <c r="AE70" s="1022"/>
      <c r="AF70" s="1022">
        <v>332</v>
      </c>
      <c r="AG70" s="1022"/>
      <c r="AH70" s="1022"/>
      <c r="AI70" s="1022"/>
      <c r="AJ70" s="1022"/>
      <c r="AK70" s="1022" t="s">
        <v>504</v>
      </c>
      <c r="AL70" s="1022"/>
      <c r="AM70" s="1022"/>
      <c r="AN70" s="1022"/>
      <c r="AO70" s="1022"/>
      <c r="AP70" s="1022">
        <v>238</v>
      </c>
      <c r="AQ70" s="1022"/>
      <c r="AR70" s="1022"/>
      <c r="AS70" s="1022"/>
      <c r="AT70" s="1022"/>
      <c r="AU70" s="1022">
        <v>73</v>
      </c>
      <c r="AV70" s="1022"/>
      <c r="AW70" s="1022"/>
      <c r="AX70" s="1022"/>
      <c r="AY70" s="1022"/>
      <c r="AZ70" s="1023"/>
      <c r="BA70" s="1023"/>
      <c r="BB70" s="1023"/>
      <c r="BC70" s="1023"/>
      <c r="BD70" s="1024"/>
      <c r="BE70" s="264"/>
      <c r="BF70" s="264"/>
      <c r="BG70" s="264"/>
      <c r="BH70" s="264"/>
      <c r="BI70" s="264"/>
      <c r="BJ70" s="264"/>
      <c r="BK70" s="264"/>
      <c r="BL70" s="264"/>
      <c r="BM70" s="264"/>
      <c r="BN70" s="264"/>
      <c r="BO70" s="264"/>
      <c r="BP70" s="264"/>
      <c r="BQ70" s="261">
        <v>64</v>
      </c>
      <c r="BR70" s="266"/>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5"/>
    </row>
    <row r="71" spans="1:131" s="246" customFormat="1" ht="26.25" customHeight="1" x14ac:dyDescent="0.15">
      <c r="A71" s="260">
        <v>4</v>
      </c>
      <c r="B71" s="1025" t="s">
        <v>571</v>
      </c>
      <c r="C71" s="1026"/>
      <c r="D71" s="1026"/>
      <c r="E71" s="1026"/>
      <c r="F71" s="1026"/>
      <c r="G71" s="1026"/>
      <c r="H71" s="1026"/>
      <c r="I71" s="1026"/>
      <c r="J71" s="1026"/>
      <c r="K71" s="1026"/>
      <c r="L71" s="1026"/>
      <c r="M71" s="1026"/>
      <c r="N71" s="1026"/>
      <c r="O71" s="1026"/>
      <c r="P71" s="1027"/>
      <c r="Q71" s="1028">
        <v>12760</v>
      </c>
      <c r="R71" s="1022"/>
      <c r="S71" s="1022"/>
      <c r="T71" s="1022"/>
      <c r="U71" s="1022"/>
      <c r="V71" s="1022">
        <v>10853</v>
      </c>
      <c r="W71" s="1022"/>
      <c r="X71" s="1022"/>
      <c r="Y71" s="1022"/>
      <c r="Z71" s="1022"/>
      <c r="AA71" s="1022">
        <v>1907</v>
      </c>
      <c r="AB71" s="1022"/>
      <c r="AC71" s="1022"/>
      <c r="AD71" s="1022"/>
      <c r="AE71" s="1022"/>
      <c r="AF71" s="1022">
        <v>1907</v>
      </c>
      <c r="AG71" s="1022"/>
      <c r="AH71" s="1022"/>
      <c r="AI71" s="1022"/>
      <c r="AJ71" s="1022"/>
      <c r="AK71" s="1022">
        <v>625</v>
      </c>
      <c r="AL71" s="1022"/>
      <c r="AM71" s="1022"/>
      <c r="AN71" s="1022"/>
      <c r="AO71" s="1022"/>
      <c r="AP71" s="1022" t="s">
        <v>504</v>
      </c>
      <c r="AQ71" s="1022"/>
      <c r="AR71" s="1022"/>
      <c r="AS71" s="1022"/>
      <c r="AT71" s="1022"/>
      <c r="AU71" s="1022" t="s">
        <v>504</v>
      </c>
      <c r="AV71" s="1022"/>
      <c r="AW71" s="1022"/>
      <c r="AX71" s="1022"/>
      <c r="AY71" s="1022"/>
      <c r="AZ71" s="1023"/>
      <c r="BA71" s="1023"/>
      <c r="BB71" s="1023"/>
      <c r="BC71" s="1023"/>
      <c r="BD71" s="1024"/>
      <c r="BE71" s="264"/>
      <c r="BF71" s="264"/>
      <c r="BG71" s="264"/>
      <c r="BH71" s="264"/>
      <c r="BI71" s="264"/>
      <c r="BJ71" s="264"/>
      <c r="BK71" s="264"/>
      <c r="BL71" s="264"/>
      <c r="BM71" s="264"/>
      <c r="BN71" s="264"/>
      <c r="BO71" s="264"/>
      <c r="BP71" s="264"/>
      <c r="BQ71" s="261">
        <v>65</v>
      </c>
      <c r="BR71" s="266"/>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5"/>
    </row>
    <row r="72" spans="1:131" s="246" customFormat="1" ht="26.25" customHeight="1" x14ac:dyDescent="0.15">
      <c r="A72" s="260">
        <v>5</v>
      </c>
      <c r="B72" s="1025" t="s">
        <v>572</v>
      </c>
      <c r="C72" s="1026"/>
      <c r="D72" s="1026"/>
      <c r="E72" s="1026"/>
      <c r="F72" s="1026"/>
      <c r="G72" s="1026"/>
      <c r="H72" s="1026"/>
      <c r="I72" s="1026"/>
      <c r="J72" s="1026"/>
      <c r="K72" s="1026"/>
      <c r="L72" s="1026"/>
      <c r="M72" s="1026"/>
      <c r="N72" s="1026"/>
      <c r="O72" s="1026"/>
      <c r="P72" s="1027"/>
      <c r="Q72" s="1028">
        <v>12652</v>
      </c>
      <c r="R72" s="1022"/>
      <c r="S72" s="1022"/>
      <c r="T72" s="1022"/>
      <c r="U72" s="1022"/>
      <c r="V72" s="1022">
        <v>10769</v>
      </c>
      <c r="W72" s="1022"/>
      <c r="X72" s="1022"/>
      <c r="Y72" s="1022"/>
      <c r="Z72" s="1022"/>
      <c r="AA72" s="1022">
        <v>1883</v>
      </c>
      <c r="AB72" s="1022"/>
      <c r="AC72" s="1022"/>
      <c r="AD72" s="1022"/>
      <c r="AE72" s="1022"/>
      <c r="AF72" s="1022">
        <v>1883</v>
      </c>
      <c r="AG72" s="1022"/>
      <c r="AH72" s="1022"/>
      <c r="AI72" s="1022"/>
      <c r="AJ72" s="1022"/>
      <c r="AK72" s="1022">
        <v>621</v>
      </c>
      <c r="AL72" s="1022"/>
      <c r="AM72" s="1022"/>
      <c r="AN72" s="1022"/>
      <c r="AO72" s="1022"/>
      <c r="AP72" s="1022" t="s">
        <v>504</v>
      </c>
      <c r="AQ72" s="1022"/>
      <c r="AR72" s="1022"/>
      <c r="AS72" s="1022"/>
      <c r="AT72" s="1022"/>
      <c r="AU72" s="1022" t="s">
        <v>504</v>
      </c>
      <c r="AV72" s="1022"/>
      <c r="AW72" s="1022"/>
      <c r="AX72" s="1022"/>
      <c r="AY72" s="1022"/>
      <c r="AZ72" s="1023"/>
      <c r="BA72" s="1023"/>
      <c r="BB72" s="1023"/>
      <c r="BC72" s="1023"/>
      <c r="BD72" s="1024"/>
      <c r="BE72" s="264"/>
      <c r="BF72" s="264"/>
      <c r="BG72" s="264"/>
      <c r="BH72" s="264"/>
      <c r="BI72" s="264"/>
      <c r="BJ72" s="264"/>
      <c r="BK72" s="264"/>
      <c r="BL72" s="264"/>
      <c r="BM72" s="264"/>
      <c r="BN72" s="264"/>
      <c r="BO72" s="264"/>
      <c r="BP72" s="264"/>
      <c r="BQ72" s="261">
        <v>66</v>
      </c>
      <c r="BR72" s="266"/>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5"/>
    </row>
    <row r="73" spans="1:131" s="246" customFormat="1" ht="26.25" customHeight="1" x14ac:dyDescent="0.15">
      <c r="A73" s="260">
        <v>6</v>
      </c>
      <c r="B73" s="1025" t="s">
        <v>573</v>
      </c>
      <c r="C73" s="1026"/>
      <c r="D73" s="1026"/>
      <c r="E73" s="1026"/>
      <c r="F73" s="1026"/>
      <c r="G73" s="1026"/>
      <c r="H73" s="1026"/>
      <c r="I73" s="1026"/>
      <c r="J73" s="1026"/>
      <c r="K73" s="1026"/>
      <c r="L73" s="1026"/>
      <c r="M73" s="1026"/>
      <c r="N73" s="1026"/>
      <c r="O73" s="1026"/>
      <c r="P73" s="1027"/>
      <c r="Q73" s="1028">
        <v>108</v>
      </c>
      <c r="R73" s="1022"/>
      <c r="S73" s="1022"/>
      <c r="T73" s="1022"/>
      <c r="U73" s="1022"/>
      <c r="V73" s="1022">
        <v>84</v>
      </c>
      <c r="W73" s="1022"/>
      <c r="X73" s="1022"/>
      <c r="Y73" s="1022"/>
      <c r="Z73" s="1022"/>
      <c r="AA73" s="1022">
        <v>24</v>
      </c>
      <c r="AB73" s="1022"/>
      <c r="AC73" s="1022"/>
      <c r="AD73" s="1022"/>
      <c r="AE73" s="1022"/>
      <c r="AF73" s="1022">
        <v>24</v>
      </c>
      <c r="AG73" s="1022"/>
      <c r="AH73" s="1022"/>
      <c r="AI73" s="1022"/>
      <c r="AJ73" s="1022"/>
      <c r="AK73" s="1022">
        <v>4</v>
      </c>
      <c r="AL73" s="1022"/>
      <c r="AM73" s="1022"/>
      <c r="AN73" s="1022"/>
      <c r="AO73" s="1022"/>
      <c r="AP73" s="1022" t="s">
        <v>504</v>
      </c>
      <c r="AQ73" s="1022"/>
      <c r="AR73" s="1022"/>
      <c r="AS73" s="1022"/>
      <c r="AT73" s="1022"/>
      <c r="AU73" s="1022" t="s">
        <v>504</v>
      </c>
      <c r="AV73" s="1022"/>
      <c r="AW73" s="1022"/>
      <c r="AX73" s="1022"/>
      <c r="AY73" s="1022"/>
      <c r="AZ73" s="1023"/>
      <c r="BA73" s="1023"/>
      <c r="BB73" s="1023"/>
      <c r="BC73" s="1023"/>
      <c r="BD73" s="1024"/>
      <c r="BE73" s="264"/>
      <c r="BF73" s="264"/>
      <c r="BG73" s="264"/>
      <c r="BH73" s="264"/>
      <c r="BI73" s="264"/>
      <c r="BJ73" s="264"/>
      <c r="BK73" s="264"/>
      <c r="BL73" s="264"/>
      <c r="BM73" s="264"/>
      <c r="BN73" s="264"/>
      <c r="BO73" s="264"/>
      <c r="BP73" s="264"/>
      <c r="BQ73" s="261">
        <v>67</v>
      </c>
      <c r="BR73" s="266"/>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5"/>
    </row>
    <row r="74" spans="1:131" s="246" customFormat="1" ht="26.25" customHeight="1" x14ac:dyDescent="0.15">
      <c r="A74" s="260">
        <v>7</v>
      </c>
      <c r="B74" s="1025" t="s">
        <v>574</v>
      </c>
      <c r="C74" s="1026"/>
      <c r="D74" s="1026"/>
      <c r="E74" s="1026"/>
      <c r="F74" s="1026"/>
      <c r="G74" s="1026"/>
      <c r="H74" s="1026"/>
      <c r="I74" s="1026"/>
      <c r="J74" s="1026"/>
      <c r="K74" s="1026"/>
      <c r="L74" s="1026"/>
      <c r="M74" s="1026"/>
      <c r="N74" s="1026"/>
      <c r="O74" s="1026"/>
      <c r="P74" s="1027"/>
      <c r="Q74" s="1028">
        <v>237085</v>
      </c>
      <c r="R74" s="1022"/>
      <c r="S74" s="1022"/>
      <c r="T74" s="1022"/>
      <c r="U74" s="1022"/>
      <c r="V74" s="1022">
        <v>228318</v>
      </c>
      <c r="W74" s="1022"/>
      <c r="X74" s="1022"/>
      <c r="Y74" s="1022"/>
      <c r="Z74" s="1022"/>
      <c r="AA74" s="1022">
        <v>8767</v>
      </c>
      <c r="AB74" s="1022"/>
      <c r="AC74" s="1022"/>
      <c r="AD74" s="1022"/>
      <c r="AE74" s="1022"/>
      <c r="AF74" s="1022">
        <v>8767</v>
      </c>
      <c r="AG74" s="1022"/>
      <c r="AH74" s="1022"/>
      <c r="AI74" s="1022"/>
      <c r="AJ74" s="1022"/>
      <c r="AK74" s="1022">
        <v>980</v>
      </c>
      <c r="AL74" s="1022"/>
      <c r="AM74" s="1022"/>
      <c r="AN74" s="1022"/>
      <c r="AO74" s="1022"/>
      <c r="AP74" s="1022" t="s">
        <v>575</v>
      </c>
      <c r="AQ74" s="1022"/>
      <c r="AR74" s="1022"/>
      <c r="AS74" s="1022"/>
      <c r="AT74" s="1022"/>
      <c r="AU74" s="1022" t="s">
        <v>575</v>
      </c>
      <c r="AV74" s="1022"/>
      <c r="AW74" s="1022"/>
      <c r="AX74" s="1022"/>
      <c r="AY74" s="1022"/>
      <c r="AZ74" s="1023"/>
      <c r="BA74" s="1023"/>
      <c r="BB74" s="1023"/>
      <c r="BC74" s="1023"/>
      <c r="BD74" s="1024"/>
      <c r="BE74" s="264"/>
      <c r="BF74" s="264"/>
      <c r="BG74" s="264"/>
      <c r="BH74" s="264"/>
      <c r="BI74" s="264"/>
      <c r="BJ74" s="264"/>
      <c r="BK74" s="264"/>
      <c r="BL74" s="264"/>
      <c r="BM74" s="264"/>
      <c r="BN74" s="264"/>
      <c r="BO74" s="264"/>
      <c r="BP74" s="264"/>
      <c r="BQ74" s="261">
        <v>68</v>
      </c>
      <c r="BR74" s="266"/>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5"/>
    </row>
    <row r="75" spans="1:131" s="246" customFormat="1" ht="26.25" customHeight="1" x14ac:dyDescent="0.15">
      <c r="A75" s="260">
        <v>8</v>
      </c>
      <c r="B75" s="1025" t="s">
        <v>576</v>
      </c>
      <c r="C75" s="1026"/>
      <c r="D75" s="1026"/>
      <c r="E75" s="1026"/>
      <c r="F75" s="1026"/>
      <c r="G75" s="1026"/>
      <c r="H75" s="1026"/>
      <c r="I75" s="1026"/>
      <c r="J75" s="1026"/>
      <c r="K75" s="1026"/>
      <c r="L75" s="1026"/>
      <c r="M75" s="1026"/>
      <c r="N75" s="1026"/>
      <c r="O75" s="1026"/>
      <c r="P75" s="1027"/>
      <c r="Q75" s="1029">
        <v>232</v>
      </c>
      <c r="R75" s="1030"/>
      <c r="S75" s="1030"/>
      <c r="T75" s="1030"/>
      <c r="U75" s="1031"/>
      <c r="V75" s="1032">
        <v>224</v>
      </c>
      <c r="W75" s="1030"/>
      <c r="X75" s="1030"/>
      <c r="Y75" s="1030"/>
      <c r="Z75" s="1031"/>
      <c r="AA75" s="1032">
        <v>8</v>
      </c>
      <c r="AB75" s="1030"/>
      <c r="AC75" s="1030"/>
      <c r="AD75" s="1030"/>
      <c r="AE75" s="1031"/>
      <c r="AF75" s="1032">
        <v>8</v>
      </c>
      <c r="AG75" s="1030"/>
      <c r="AH75" s="1030"/>
      <c r="AI75" s="1030"/>
      <c r="AJ75" s="1031"/>
      <c r="AK75" s="1032">
        <v>11</v>
      </c>
      <c r="AL75" s="1030"/>
      <c r="AM75" s="1030"/>
      <c r="AN75" s="1030"/>
      <c r="AO75" s="1031"/>
      <c r="AP75" s="1032" t="s">
        <v>575</v>
      </c>
      <c r="AQ75" s="1030"/>
      <c r="AR75" s="1030"/>
      <c r="AS75" s="1030"/>
      <c r="AT75" s="1031"/>
      <c r="AU75" s="1032" t="s">
        <v>575</v>
      </c>
      <c r="AV75" s="1030"/>
      <c r="AW75" s="1030"/>
      <c r="AX75" s="1030"/>
      <c r="AY75" s="1031"/>
      <c r="AZ75" s="1023"/>
      <c r="BA75" s="1023"/>
      <c r="BB75" s="1023"/>
      <c r="BC75" s="1023"/>
      <c r="BD75" s="1024"/>
      <c r="BE75" s="264"/>
      <c r="BF75" s="264"/>
      <c r="BG75" s="264"/>
      <c r="BH75" s="264"/>
      <c r="BI75" s="264"/>
      <c r="BJ75" s="264"/>
      <c r="BK75" s="264"/>
      <c r="BL75" s="264"/>
      <c r="BM75" s="264"/>
      <c r="BN75" s="264"/>
      <c r="BO75" s="264"/>
      <c r="BP75" s="264"/>
      <c r="BQ75" s="261">
        <v>69</v>
      </c>
      <c r="BR75" s="266"/>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5"/>
    </row>
    <row r="76" spans="1:131" s="246" customFormat="1" ht="26.25" customHeight="1" x14ac:dyDescent="0.15">
      <c r="A76" s="260">
        <v>9</v>
      </c>
      <c r="B76" s="1025" t="s">
        <v>577</v>
      </c>
      <c r="C76" s="1026"/>
      <c r="D76" s="1026"/>
      <c r="E76" s="1026"/>
      <c r="F76" s="1026"/>
      <c r="G76" s="1026"/>
      <c r="H76" s="1026"/>
      <c r="I76" s="1026"/>
      <c r="J76" s="1026"/>
      <c r="K76" s="1026"/>
      <c r="L76" s="1026"/>
      <c r="M76" s="1026"/>
      <c r="N76" s="1026"/>
      <c r="O76" s="1026"/>
      <c r="P76" s="1027"/>
      <c r="Q76" s="1029">
        <v>236853</v>
      </c>
      <c r="R76" s="1030"/>
      <c r="S76" s="1030"/>
      <c r="T76" s="1030"/>
      <c r="U76" s="1031"/>
      <c r="V76" s="1032">
        <v>228094</v>
      </c>
      <c r="W76" s="1030"/>
      <c r="X76" s="1030"/>
      <c r="Y76" s="1030"/>
      <c r="Z76" s="1031"/>
      <c r="AA76" s="1032">
        <v>8759</v>
      </c>
      <c r="AB76" s="1030"/>
      <c r="AC76" s="1030"/>
      <c r="AD76" s="1030"/>
      <c r="AE76" s="1031"/>
      <c r="AF76" s="1032">
        <v>8759</v>
      </c>
      <c r="AG76" s="1030"/>
      <c r="AH76" s="1030"/>
      <c r="AI76" s="1030"/>
      <c r="AJ76" s="1031"/>
      <c r="AK76" s="1032">
        <v>969</v>
      </c>
      <c r="AL76" s="1030"/>
      <c r="AM76" s="1030"/>
      <c r="AN76" s="1030"/>
      <c r="AO76" s="1031"/>
      <c r="AP76" s="1032" t="s">
        <v>575</v>
      </c>
      <c r="AQ76" s="1030"/>
      <c r="AR76" s="1030"/>
      <c r="AS76" s="1030"/>
      <c r="AT76" s="1031"/>
      <c r="AU76" s="1032" t="s">
        <v>575</v>
      </c>
      <c r="AV76" s="1030"/>
      <c r="AW76" s="1030"/>
      <c r="AX76" s="1030"/>
      <c r="AY76" s="1031"/>
      <c r="AZ76" s="1023"/>
      <c r="BA76" s="1023"/>
      <c r="BB76" s="1023"/>
      <c r="BC76" s="1023"/>
      <c r="BD76" s="1024"/>
      <c r="BE76" s="264"/>
      <c r="BF76" s="264"/>
      <c r="BG76" s="264"/>
      <c r="BH76" s="264"/>
      <c r="BI76" s="264"/>
      <c r="BJ76" s="264"/>
      <c r="BK76" s="264"/>
      <c r="BL76" s="264"/>
      <c r="BM76" s="264"/>
      <c r="BN76" s="264"/>
      <c r="BO76" s="264"/>
      <c r="BP76" s="264"/>
      <c r="BQ76" s="261">
        <v>70</v>
      </c>
      <c r="BR76" s="266"/>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5"/>
    </row>
    <row r="77" spans="1:131" s="246" customFormat="1" ht="26.25" customHeight="1" x14ac:dyDescent="0.15">
      <c r="A77" s="260">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4"/>
      <c r="BF77" s="264"/>
      <c r="BG77" s="264"/>
      <c r="BH77" s="264"/>
      <c r="BI77" s="264"/>
      <c r="BJ77" s="264"/>
      <c r="BK77" s="264"/>
      <c r="BL77" s="264"/>
      <c r="BM77" s="264"/>
      <c r="BN77" s="264"/>
      <c r="BO77" s="264"/>
      <c r="BP77" s="264"/>
      <c r="BQ77" s="261">
        <v>71</v>
      </c>
      <c r="BR77" s="266"/>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5"/>
    </row>
    <row r="78" spans="1:131" s="246" customFormat="1" ht="26.25" customHeight="1" x14ac:dyDescent="0.15">
      <c r="A78" s="260">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4"/>
      <c r="BF78" s="264"/>
      <c r="BG78" s="264"/>
      <c r="BH78" s="264"/>
      <c r="BI78" s="264"/>
      <c r="BJ78" s="267"/>
      <c r="BK78" s="267"/>
      <c r="BL78" s="267"/>
      <c r="BM78" s="267"/>
      <c r="BN78" s="267"/>
      <c r="BO78" s="264"/>
      <c r="BP78" s="264"/>
      <c r="BQ78" s="261">
        <v>72</v>
      </c>
      <c r="BR78" s="266"/>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5"/>
    </row>
    <row r="79" spans="1:131" s="246" customFormat="1" ht="26.25" customHeight="1" x14ac:dyDescent="0.15">
      <c r="A79" s="260">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4"/>
      <c r="BF79" s="264"/>
      <c r="BG79" s="264"/>
      <c r="BH79" s="264"/>
      <c r="BI79" s="264"/>
      <c r="BJ79" s="267"/>
      <c r="BK79" s="267"/>
      <c r="BL79" s="267"/>
      <c r="BM79" s="267"/>
      <c r="BN79" s="267"/>
      <c r="BO79" s="264"/>
      <c r="BP79" s="264"/>
      <c r="BQ79" s="261">
        <v>73</v>
      </c>
      <c r="BR79" s="266"/>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5"/>
    </row>
    <row r="80" spans="1:131" s="246" customFormat="1" ht="26.25" customHeight="1" x14ac:dyDescent="0.15">
      <c r="A80" s="260">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4"/>
      <c r="BF80" s="264"/>
      <c r="BG80" s="264"/>
      <c r="BH80" s="264"/>
      <c r="BI80" s="264"/>
      <c r="BJ80" s="264"/>
      <c r="BK80" s="264"/>
      <c r="BL80" s="264"/>
      <c r="BM80" s="264"/>
      <c r="BN80" s="264"/>
      <c r="BO80" s="264"/>
      <c r="BP80" s="264"/>
      <c r="BQ80" s="261">
        <v>74</v>
      </c>
      <c r="BR80" s="266"/>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5"/>
    </row>
    <row r="81" spans="1:131" s="246" customFormat="1" ht="26.25" customHeight="1" x14ac:dyDescent="0.15">
      <c r="A81" s="260">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4"/>
      <c r="BF81" s="264"/>
      <c r="BG81" s="264"/>
      <c r="BH81" s="264"/>
      <c r="BI81" s="264"/>
      <c r="BJ81" s="264"/>
      <c r="BK81" s="264"/>
      <c r="BL81" s="264"/>
      <c r="BM81" s="264"/>
      <c r="BN81" s="264"/>
      <c r="BO81" s="264"/>
      <c r="BP81" s="264"/>
      <c r="BQ81" s="261">
        <v>75</v>
      </c>
      <c r="BR81" s="266"/>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5"/>
    </row>
    <row r="82" spans="1:131" s="246" customFormat="1" ht="26.25" customHeight="1" x14ac:dyDescent="0.15">
      <c r="A82" s="260">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4"/>
      <c r="BF82" s="264"/>
      <c r="BG82" s="264"/>
      <c r="BH82" s="264"/>
      <c r="BI82" s="264"/>
      <c r="BJ82" s="264"/>
      <c r="BK82" s="264"/>
      <c r="BL82" s="264"/>
      <c r="BM82" s="264"/>
      <c r="BN82" s="264"/>
      <c r="BO82" s="264"/>
      <c r="BP82" s="264"/>
      <c r="BQ82" s="261">
        <v>76</v>
      </c>
      <c r="BR82" s="266"/>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5"/>
    </row>
    <row r="83" spans="1:131" s="246" customFormat="1" ht="26.25" customHeight="1" x14ac:dyDescent="0.15">
      <c r="A83" s="260">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4"/>
      <c r="BF83" s="264"/>
      <c r="BG83" s="264"/>
      <c r="BH83" s="264"/>
      <c r="BI83" s="264"/>
      <c r="BJ83" s="264"/>
      <c r="BK83" s="264"/>
      <c r="BL83" s="264"/>
      <c r="BM83" s="264"/>
      <c r="BN83" s="264"/>
      <c r="BO83" s="264"/>
      <c r="BP83" s="264"/>
      <c r="BQ83" s="261">
        <v>77</v>
      </c>
      <c r="BR83" s="266"/>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5"/>
    </row>
    <row r="84" spans="1:131" s="246" customFormat="1" ht="26.25" customHeight="1" x14ac:dyDescent="0.15">
      <c r="A84" s="260">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4"/>
      <c r="BF84" s="264"/>
      <c r="BG84" s="264"/>
      <c r="BH84" s="264"/>
      <c r="BI84" s="264"/>
      <c r="BJ84" s="264"/>
      <c r="BK84" s="264"/>
      <c r="BL84" s="264"/>
      <c r="BM84" s="264"/>
      <c r="BN84" s="264"/>
      <c r="BO84" s="264"/>
      <c r="BP84" s="264"/>
      <c r="BQ84" s="261">
        <v>78</v>
      </c>
      <c r="BR84" s="266"/>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5"/>
    </row>
    <row r="85" spans="1:131" s="246" customFormat="1" ht="26.25" customHeight="1" x14ac:dyDescent="0.15">
      <c r="A85" s="260">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4"/>
      <c r="BF85" s="264"/>
      <c r="BG85" s="264"/>
      <c r="BH85" s="264"/>
      <c r="BI85" s="264"/>
      <c r="BJ85" s="264"/>
      <c r="BK85" s="264"/>
      <c r="BL85" s="264"/>
      <c r="BM85" s="264"/>
      <c r="BN85" s="264"/>
      <c r="BO85" s="264"/>
      <c r="BP85" s="264"/>
      <c r="BQ85" s="261">
        <v>79</v>
      </c>
      <c r="BR85" s="266"/>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5"/>
    </row>
    <row r="86" spans="1:131" s="246" customFormat="1" ht="26.25" customHeight="1" x14ac:dyDescent="0.15">
      <c r="A86" s="260">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4"/>
      <c r="BF86" s="264"/>
      <c r="BG86" s="264"/>
      <c r="BH86" s="264"/>
      <c r="BI86" s="264"/>
      <c r="BJ86" s="264"/>
      <c r="BK86" s="264"/>
      <c r="BL86" s="264"/>
      <c r="BM86" s="264"/>
      <c r="BN86" s="264"/>
      <c r="BO86" s="264"/>
      <c r="BP86" s="264"/>
      <c r="BQ86" s="261">
        <v>80</v>
      </c>
      <c r="BR86" s="266"/>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5"/>
    </row>
    <row r="87" spans="1:131" s="246" customFormat="1" ht="26.25" customHeight="1" x14ac:dyDescent="0.15">
      <c r="A87" s="268">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4"/>
      <c r="BF87" s="264"/>
      <c r="BG87" s="264"/>
      <c r="BH87" s="264"/>
      <c r="BI87" s="264"/>
      <c r="BJ87" s="264"/>
      <c r="BK87" s="264"/>
      <c r="BL87" s="264"/>
      <c r="BM87" s="264"/>
      <c r="BN87" s="264"/>
      <c r="BO87" s="264"/>
      <c r="BP87" s="264"/>
      <c r="BQ87" s="261">
        <v>81</v>
      </c>
      <c r="BR87" s="266"/>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5"/>
    </row>
    <row r="88" spans="1:131" s="246" customFormat="1" ht="26.25" customHeight="1" thickBot="1" x14ac:dyDescent="0.2">
      <c r="A88" s="263" t="s">
        <v>387</v>
      </c>
      <c r="B88" s="995" t="s">
        <v>417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12060</v>
      </c>
      <c r="AG88" s="1010"/>
      <c r="AH88" s="1010"/>
      <c r="AI88" s="1010"/>
      <c r="AJ88" s="1010"/>
      <c r="AK88" s="1014"/>
      <c r="AL88" s="1014"/>
      <c r="AM88" s="1014"/>
      <c r="AN88" s="1014"/>
      <c r="AO88" s="1014"/>
      <c r="AP88" s="1010">
        <v>4137</v>
      </c>
      <c r="AQ88" s="1010"/>
      <c r="AR88" s="1010"/>
      <c r="AS88" s="1010"/>
      <c r="AT88" s="1010"/>
      <c r="AU88" s="1010">
        <v>1084</v>
      </c>
      <c r="AV88" s="1010"/>
      <c r="AW88" s="1010"/>
      <c r="AX88" s="1010"/>
      <c r="AY88" s="1010"/>
      <c r="AZ88" s="1011"/>
      <c r="BA88" s="1011"/>
      <c r="BB88" s="1011"/>
      <c r="BC88" s="1011"/>
      <c r="BD88" s="1012"/>
      <c r="BE88" s="264"/>
      <c r="BF88" s="264"/>
      <c r="BG88" s="264"/>
      <c r="BH88" s="264"/>
      <c r="BI88" s="264"/>
      <c r="BJ88" s="264"/>
      <c r="BK88" s="264"/>
      <c r="BL88" s="264"/>
      <c r="BM88" s="264"/>
      <c r="BN88" s="264"/>
      <c r="BO88" s="264"/>
      <c r="BP88" s="264"/>
      <c r="BQ88" s="261">
        <v>82</v>
      </c>
      <c r="BR88" s="266"/>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387</v>
      </c>
      <c r="BR102" s="995" t="s">
        <v>418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602</v>
      </c>
      <c r="CS102" s="1002"/>
      <c r="CT102" s="1002"/>
      <c r="CU102" s="1002"/>
      <c r="CV102" s="1003"/>
      <c r="CW102" s="1001">
        <v>82</v>
      </c>
      <c r="CX102" s="1002"/>
      <c r="CY102" s="1002"/>
      <c r="CZ102" s="1002"/>
      <c r="DA102" s="1003"/>
      <c r="DB102" s="1001">
        <v>1424</v>
      </c>
      <c r="DC102" s="1002"/>
      <c r="DD102" s="1002"/>
      <c r="DE102" s="1002"/>
      <c r="DF102" s="1003"/>
      <c r="DG102" s="1001"/>
      <c r="DH102" s="1002"/>
      <c r="DI102" s="1002"/>
      <c r="DJ102" s="1002"/>
      <c r="DK102" s="1003"/>
      <c r="DL102" s="1001">
        <v>1122</v>
      </c>
      <c r="DM102" s="1002"/>
      <c r="DN102" s="1002"/>
      <c r="DO102" s="1002"/>
      <c r="DP102" s="1003"/>
      <c r="DQ102" s="1001">
        <v>112</v>
      </c>
      <c r="DR102" s="1002"/>
      <c r="DS102" s="1002"/>
      <c r="DT102" s="1002"/>
      <c r="DU102" s="1003"/>
      <c r="DV102" s="984"/>
      <c r="DW102" s="985"/>
      <c r="DX102" s="985"/>
      <c r="DY102" s="985"/>
      <c r="DZ102" s="986"/>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87" t="s">
        <v>419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88" t="s">
        <v>420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421</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422</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989" t="s">
        <v>423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5" customFormat="1" ht="26.25" customHeight="1" x14ac:dyDescent="0.15">
      <c r="A109" s="944" t="s">
        <v>425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426</v>
      </c>
      <c r="AB109" s="945"/>
      <c r="AC109" s="945"/>
      <c r="AD109" s="945"/>
      <c r="AE109" s="946"/>
      <c r="AF109" s="947" t="s">
        <v>306</v>
      </c>
      <c r="AG109" s="945"/>
      <c r="AH109" s="945"/>
      <c r="AI109" s="945"/>
      <c r="AJ109" s="946"/>
      <c r="AK109" s="947" t="s">
        <v>305</v>
      </c>
      <c r="AL109" s="945"/>
      <c r="AM109" s="945"/>
      <c r="AN109" s="945"/>
      <c r="AO109" s="946"/>
      <c r="AP109" s="947" t="s">
        <v>427</v>
      </c>
      <c r="AQ109" s="945"/>
      <c r="AR109" s="945"/>
      <c r="AS109" s="945"/>
      <c r="AT109" s="976"/>
      <c r="AU109" s="944" t="s">
        <v>425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426</v>
      </c>
      <c r="BR109" s="945"/>
      <c r="BS109" s="945"/>
      <c r="BT109" s="945"/>
      <c r="BU109" s="946"/>
      <c r="BV109" s="947" t="s">
        <v>306</v>
      </c>
      <c r="BW109" s="945"/>
      <c r="BX109" s="945"/>
      <c r="BY109" s="945"/>
      <c r="BZ109" s="946"/>
      <c r="CA109" s="947" t="s">
        <v>305</v>
      </c>
      <c r="CB109" s="945"/>
      <c r="CC109" s="945"/>
      <c r="CD109" s="945"/>
      <c r="CE109" s="946"/>
      <c r="CF109" s="983" t="s">
        <v>427</v>
      </c>
      <c r="CG109" s="983"/>
      <c r="CH109" s="983"/>
      <c r="CI109" s="983"/>
      <c r="CJ109" s="983"/>
      <c r="CK109" s="947" t="s">
        <v>428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426</v>
      </c>
      <c r="DH109" s="945"/>
      <c r="DI109" s="945"/>
      <c r="DJ109" s="945"/>
      <c r="DK109" s="946"/>
      <c r="DL109" s="947" t="s">
        <v>306</v>
      </c>
      <c r="DM109" s="945"/>
      <c r="DN109" s="945"/>
      <c r="DO109" s="945"/>
      <c r="DP109" s="946"/>
      <c r="DQ109" s="947" t="s">
        <v>305</v>
      </c>
      <c r="DR109" s="945"/>
      <c r="DS109" s="945"/>
      <c r="DT109" s="945"/>
      <c r="DU109" s="946"/>
      <c r="DV109" s="947" t="s">
        <v>427</v>
      </c>
      <c r="DW109" s="945"/>
      <c r="DX109" s="945"/>
      <c r="DY109" s="945"/>
      <c r="DZ109" s="976"/>
    </row>
    <row r="110" spans="1:131" s="245" customFormat="1" ht="26.25" customHeight="1" x14ac:dyDescent="0.15">
      <c r="A110" s="847" t="s">
        <v>429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4989119</v>
      </c>
      <c r="AB110" s="938"/>
      <c r="AC110" s="938"/>
      <c r="AD110" s="938"/>
      <c r="AE110" s="939"/>
      <c r="AF110" s="940">
        <v>4528974</v>
      </c>
      <c r="AG110" s="938"/>
      <c r="AH110" s="938"/>
      <c r="AI110" s="938"/>
      <c r="AJ110" s="939"/>
      <c r="AK110" s="940">
        <v>4402239</v>
      </c>
      <c r="AL110" s="938"/>
      <c r="AM110" s="938"/>
      <c r="AN110" s="938"/>
      <c r="AO110" s="939"/>
      <c r="AP110" s="941">
        <v>33.299999999999997</v>
      </c>
      <c r="AQ110" s="942"/>
      <c r="AR110" s="942"/>
      <c r="AS110" s="942"/>
      <c r="AT110" s="943"/>
      <c r="AU110" s="977" t="s">
        <v>73</v>
      </c>
      <c r="AV110" s="978"/>
      <c r="AW110" s="978"/>
      <c r="AX110" s="978"/>
      <c r="AY110" s="978"/>
      <c r="AZ110" s="903" t="s">
        <v>430</v>
      </c>
      <c r="BA110" s="848"/>
      <c r="BB110" s="848"/>
      <c r="BC110" s="848"/>
      <c r="BD110" s="848"/>
      <c r="BE110" s="848"/>
      <c r="BF110" s="848"/>
      <c r="BG110" s="848"/>
      <c r="BH110" s="848"/>
      <c r="BI110" s="848"/>
      <c r="BJ110" s="848"/>
      <c r="BK110" s="848"/>
      <c r="BL110" s="848"/>
      <c r="BM110" s="848"/>
      <c r="BN110" s="848"/>
      <c r="BO110" s="848"/>
      <c r="BP110" s="849"/>
      <c r="BQ110" s="904">
        <v>44628875</v>
      </c>
      <c r="BR110" s="885"/>
      <c r="BS110" s="885"/>
      <c r="BT110" s="885"/>
      <c r="BU110" s="885"/>
      <c r="BV110" s="885">
        <v>43923370</v>
      </c>
      <c r="BW110" s="885"/>
      <c r="BX110" s="885"/>
      <c r="BY110" s="885"/>
      <c r="BZ110" s="885"/>
      <c r="CA110" s="885">
        <v>44196437</v>
      </c>
      <c r="CB110" s="885"/>
      <c r="CC110" s="885"/>
      <c r="CD110" s="885"/>
      <c r="CE110" s="885"/>
      <c r="CF110" s="909">
        <v>334.8</v>
      </c>
      <c r="CG110" s="910"/>
      <c r="CH110" s="910"/>
      <c r="CI110" s="910"/>
      <c r="CJ110" s="910"/>
      <c r="CK110" s="973" t="s">
        <v>431</v>
      </c>
      <c r="CL110" s="859"/>
      <c r="CM110" s="934" t="s">
        <v>432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128</v>
      </c>
      <c r="DH110" s="885"/>
      <c r="DI110" s="885"/>
      <c r="DJ110" s="885"/>
      <c r="DK110" s="885"/>
      <c r="DL110" s="885" t="s">
        <v>128</v>
      </c>
      <c r="DM110" s="885"/>
      <c r="DN110" s="885"/>
      <c r="DO110" s="885"/>
      <c r="DP110" s="885"/>
      <c r="DQ110" s="885" t="s">
        <v>128</v>
      </c>
      <c r="DR110" s="885"/>
      <c r="DS110" s="885"/>
      <c r="DT110" s="885"/>
      <c r="DU110" s="885"/>
      <c r="DV110" s="886" t="s">
        <v>128</v>
      </c>
      <c r="DW110" s="886"/>
      <c r="DX110" s="886"/>
      <c r="DY110" s="886"/>
      <c r="DZ110" s="887"/>
    </row>
    <row r="111" spans="1:131" s="245" customFormat="1" ht="26.25" customHeight="1" x14ac:dyDescent="0.15">
      <c r="A111" s="814" t="s">
        <v>433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128</v>
      </c>
      <c r="AB111" s="966"/>
      <c r="AC111" s="966"/>
      <c r="AD111" s="966"/>
      <c r="AE111" s="967"/>
      <c r="AF111" s="968" t="s">
        <v>128</v>
      </c>
      <c r="AG111" s="966"/>
      <c r="AH111" s="966"/>
      <c r="AI111" s="966"/>
      <c r="AJ111" s="967"/>
      <c r="AK111" s="968" t="s">
        <v>410</v>
      </c>
      <c r="AL111" s="966"/>
      <c r="AM111" s="966"/>
      <c r="AN111" s="966"/>
      <c r="AO111" s="967"/>
      <c r="AP111" s="969" t="s">
        <v>128</v>
      </c>
      <c r="AQ111" s="970"/>
      <c r="AR111" s="970"/>
      <c r="AS111" s="970"/>
      <c r="AT111" s="971"/>
      <c r="AU111" s="979"/>
      <c r="AV111" s="980"/>
      <c r="AW111" s="980"/>
      <c r="AX111" s="980"/>
      <c r="AY111" s="980"/>
      <c r="AZ111" s="855" t="s">
        <v>434</v>
      </c>
      <c r="BA111" s="790"/>
      <c r="BB111" s="790"/>
      <c r="BC111" s="790"/>
      <c r="BD111" s="790"/>
      <c r="BE111" s="790"/>
      <c r="BF111" s="790"/>
      <c r="BG111" s="790"/>
      <c r="BH111" s="790"/>
      <c r="BI111" s="790"/>
      <c r="BJ111" s="790"/>
      <c r="BK111" s="790"/>
      <c r="BL111" s="790"/>
      <c r="BM111" s="790"/>
      <c r="BN111" s="790"/>
      <c r="BO111" s="790"/>
      <c r="BP111" s="791"/>
      <c r="BQ111" s="856">
        <v>170220</v>
      </c>
      <c r="BR111" s="857"/>
      <c r="BS111" s="857"/>
      <c r="BT111" s="857"/>
      <c r="BU111" s="857"/>
      <c r="BV111" s="857">
        <v>159130</v>
      </c>
      <c r="BW111" s="857"/>
      <c r="BX111" s="857"/>
      <c r="BY111" s="857"/>
      <c r="BZ111" s="857"/>
      <c r="CA111" s="857">
        <v>148040</v>
      </c>
      <c r="CB111" s="857"/>
      <c r="CC111" s="857"/>
      <c r="CD111" s="857"/>
      <c r="CE111" s="857"/>
      <c r="CF111" s="918">
        <v>1.1000000000000001</v>
      </c>
      <c r="CG111" s="919"/>
      <c r="CH111" s="919"/>
      <c r="CI111" s="919"/>
      <c r="CJ111" s="919"/>
      <c r="CK111" s="974"/>
      <c r="CL111" s="861"/>
      <c r="CM111" s="864" t="s">
        <v>435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128</v>
      </c>
      <c r="DH111" s="857"/>
      <c r="DI111" s="857"/>
      <c r="DJ111" s="857"/>
      <c r="DK111" s="857"/>
      <c r="DL111" s="857" t="s">
        <v>128</v>
      </c>
      <c r="DM111" s="857"/>
      <c r="DN111" s="857"/>
      <c r="DO111" s="857"/>
      <c r="DP111" s="857"/>
      <c r="DQ111" s="857" t="s">
        <v>128</v>
      </c>
      <c r="DR111" s="857"/>
      <c r="DS111" s="857"/>
      <c r="DT111" s="857"/>
      <c r="DU111" s="857"/>
      <c r="DV111" s="834" t="s">
        <v>128</v>
      </c>
      <c r="DW111" s="834"/>
      <c r="DX111" s="834"/>
      <c r="DY111" s="834"/>
      <c r="DZ111" s="835"/>
    </row>
    <row r="112" spans="1:131" s="245" customFormat="1" ht="26.25" customHeight="1" x14ac:dyDescent="0.15">
      <c r="A112" s="959" t="s">
        <v>436</v>
      </c>
      <c r="B112" s="960"/>
      <c r="C112" s="790" t="s">
        <v>437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128</v>
      </c>
      <c r="AB112" s="820"/>
      <c r="AC112" s="820"/>
      <c r="AD112" s="820"/>
      <c r="AE112" s="821"/>
      <c r="AF112" s="822" t="s">
        <v>128</v>
      </c>
      <c r="AG112" s="820"/>
      <c r="AH112" s="820"/>
      <c r="AI112" s="820"/>
      <c r="AJ112" s="821"/>
      <c r="AK112" s="822" t="s">
        <v>128</v>
      </c>
      <c r="AL112" s="820"/>
      <c r="AM112" s="820"/>
      <c r="AN112" s="820"/>
      <c r="AO112" s="821"/>
      <c r="AP112" s="867" t="s">
        <v>128</v>
      </c>
      <c r="AQ112" s="868"/>
      <c r="AR112" s="868"/>
      <c r="AS112" s="868"/>
      <c r="AT112" s="869"/>
      <c r="AU112" s="979"/>
      <c r="AV112" s="980"/>
      <c r="AW112" s="980"/>
      <c r="AX112" s="980"/>
      <c r="AY112" s="980"/>
      <c r="AZ112" s="855" t="s">
        <v>438</v>
      </c>
      <c r="BA112" s="790"/>
      <c r="BB112" s="790"/>
      <c r="BC112" s="790"/>
      <c r="BD112" s="790"/>
      <c r="BE112" s="790"/>
      <c r="BF112" s="790"/>
      <c r="BG112" s="790"/>
      <c r="BH112" s="790"/>
      <c r="BI112" s="790"/>
      <c r="BJ112" s="790"/>
      <c r="BK112" s="790"/>
      <c r="BL112" s="790"/>
      <c r="BM112" s="790"/>
      <c r="BN112" s="790"/>
      <c r="BO112" s="790"/>
      <c r="BP112" s="791"/>
      <c r="BQ112" s="856">
        <v>2651389</v>
      </c>
      <c r="BR112" s="857"/>
      <c r="BS112" s="857"/>
      <c r="BT112" s="857"/>
      <c r="BU112" s="857"/>
      <c r="BV112" s="857">
        <v>2585618</v>
      </c>
      <c r="BW112" s="857"/>
      <c r="BX112" s="857"/>
      <c r="BY112" s="857"/>
      <c r="BZ112" s="857"/>
      <c r="CA112" s="857">
        <v>2479845</v>
      </c>
      <c r="CB112" s="857"/>
      <c r="CC112" s="857"/>
      <c r="CD112" s="857"/>
      <c r="CE112" s="857"/>
      <c r="CF112" s="918">
        <v>18.8</v>
      </c>
      <c r="CG112" s="919"/>
      <c r="CH112" s="919"/>
      <c r="CI112" s="919"/>
      <c r="CJ112" s="919"/>
      <c r="CK112" s="974"/>
      <c r="CL112" s="861"/>
      <c r="CM112" s="864" t="s">
        <v>439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128</v>
      </c>
      <c r="DH112" s="857"/>
      <c r="DI112" s="857"/>
      <c r="DJ112" s="857"/>
      <c r="DK112" s="857"/>
      <c r="DL112" s="857" t="s">
        <v>128</v>
      </c>
      <c r="DM112" s="857"/>
      <c r="DN112" s="857"/>
      <c r="DO112" s="857"/>
      <c r="DP112" s="857"/>
      <c r="DQ112" s="857" t="s">
        <v>128</v>
      </c>
      <c r="DR112" s="857"/>
      <c r="DS112" s="857"/>
      <c r="DT112" s="857"/>
      <c r="DU112" s="857"/>
      <c r="DV112" s="834" t="s">
        <v>128</v>
      </c>
      <c r="DW112" s="834"/>
      <c r="DX112" s="834"/>
      <c r="DY112" s="834"/>
      <c r="DZ112" s="835"/>
    </row>
    <row r="113" spans="1:130" s="245" customFormat="1" ht="26.25" customHeight="1" x14ac:dyDescent="0.15">
      <c r="A113" s="961"/>
      <c r="B113" s="962"/>
      <c r="C113" s="790" t="s">
        <v>440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279975</v>
      </c>
      <c r="AB113" s="966"/>
      <c r="AC113" s="966"/>
      <c r="AD113" s="966"/>
      <c r="AE113" s="967"/>
      <c r="AF113" s="968">
        <v>246495</v>
      </c>
      <c r="AG113" s="966"/>
      <c r="AH113" s="966"/>
      <c r="AI113" s="966"/>
      <c r="AJ113" s="967"/>
      <c r="AK113" s="968">
        <v>266223</v>
      </c>
      <c r="AL113" s="966"/>
      <c r="AM113" s="966"/>
      <c r="AN113" s="966"/>
      <c r="AO113" s="967"/>
      <c r="AP113" s="969">
        <v>2</v>
      </c>
      <c r="AQ113" s="970"/>
      <c r="AR113" s="970"/>
      <c r="AS113" s="970"/>
      <c r="AT113" s="971"/>
      <c r="AU113" s="979"/>
      <c r="AV113" s="980"/>
      <c r="AW113" s="980"/>
      <c r="AX113" s="980"/>
      <c r="AY113" s="980"/>
      <c r="AZ113" s="855" t="s">
        <v>441</v>
      </c>
      <c r="BA113" s="790"/>
      <c r="BB113" s="790"/>
      <c r="BC113" s="790"/>
      <c r="BD113" s="790"/>
      <c r="BE113" s="790"/>
      <c r="BF113" s="790"/>
      <c r="BG113" s="790"/>
      <c r="BH113" s="790"/>
      <c r="BI113" s="790"/>
      <c r="BJ113" s="790"/>
      <c r="BK113" s="790"/>
      <c r="BL113" s="790"/>
      <c r="BM113" s="790"/>
      <c r="BN113" s="790"/>
      <c r="BO113" s="790"/>
      <c r="BP113" s="791"/>
      <c r="BQ113" s="856">
        <v>1219501</v>
      </c>
      <c r="BR113" s="857"/>
      <c r="BS113" s="857"/>
      <c r="BT113" s="857"/>
      <c r="BU113" s="857"/>
      <c r="BV113" s="857">
        <v>1138589</v>
      </c>
      <c r="BW113" s="857"/>
      <c r="BX113" s="857"/>
      <c r="BY113" s="857"/>
      <c r="BZ113" s="857"/>
      <c r="CA113" s="857">
        <v>1083522</v>
      </c>
      <c r="CB113" s="857"/>
      <c r="CC113" s="857"/>
      <c r="CD113" s="857"/>
      <c r="CE113" s="857"/>
      <c r="CF113" s="918">
        <v>8.1999999999999993</v>
      </c>
      <c r="CG113" s="919"/>
      <c r="CH113" s="919"/>
      <c r="CI113" s="919"/>
      <c r="CJ113" s="919"/>
      <c r="CK113" s="974"/>
      <c r="CL113" s="861"/>
      <c r="CM113" s="864" t="s">
        <v>442</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128</v>
      </c>
      <c r="DH113" s="820"/>
      <c r="DI113" s="820"/>
      <c r="DJ113" s="820"/>
      <c r="DK113" s="821"/>
      <c r="DL113" s="822" t="s">
        <v>128</v>
      </c>
      <c r="DM113" s="820"/>
      <c r="DN113" s="820"/>
      <c r="DO113" s="820"/>
      <c r="DP113" s="821"/>
      <c r="DQ113" s="822" t="s">
        <v>128</v>
      </c>
      <c r="DR113" s="820"/>
      <c r="DS113" s="820"/>
      <c r="DT113" s="820"/>
      <c r="DU113" s="821"/>
      <c r="DV113" s="867" t="s">
        <v>128</v>
      </c>
      <c r="DW113" s="868"/>
      <c r="DX113" s="868"/>
      <c r="DY113" s="868"/>
      <c r="DZ113" s="869"/>
    </row>
    <row r="114" spans="1:130" s="245" customFormat="1" ht="26.25" customHeight="1" x14ac:dyDescent="0.15">
      <c r="A114" s="961"/>
      <c r="B114" s="962"/>
      <c r="C114" s="790" t="s">
        <v>443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78044</v>
      </c>
      <c r="AB114" s="820"/>
      <c r="AC114" s="820"/>
      <c r="AD114" s="820"/>
      <c r="AE114" s="821"/>
      <c r="AF114" s="822">
        <v>83572</v>
      </c>
      <c r="AG114" s="820"/>
      <c r="AH114" s="820"/>
      <c r="AI114" s="820"/>
      <c r="AJ114" s="821"/>
      <c r="AK114" s="822">
        <v>83242</v>
      </c>
      <c r="AL114" s="820"/>
      <c r="AM114" s="820"/>
      <c r="AN114" s="820"/>
      <c r="AO114" s="821"/>
      <c r="AP114" s="867">
        <v>0.6</v>
      </c>
      <c r="AQ114" s="868"/>
      <c r="AR114" s="868"/>
      <c r="AS114" s="868"/>
      <c r="AT114" s="869"/>
      <c r="AU114" s="979"/>
      <c r="AV114" s="980"/>
      <c r="AW114" s="980"/>
      <c r="AX114" s="980"/>
      <c r="AY114" s="980"/>
      <c r="AZ114" s="855" t="s">
        <v>444</v>
      </c>
      <c r="BA114" s="790"/>
      <c r="BB114" s="790"/>
      <c r="BC114" s="790"/>
      <c r="BD114" s="790"/>
      <c r="BE114" s="790"/>
      <c r="BF114" s="790"/>
      <c r="BG114" s="790"/>
      <c r="BH114" s="790"/>
      <c r="BI114" s="790"/>
      <c r="BJ114" s="790"/>
      <c r="BK114" s="790"/>
      <c r="BL114" s="790"/>
      <c r="BM114" s="790"/>
      <c r="BN114" s="790"/>
      <c r="BO114" s="790"/>
      <c r="BP114" s="791"/>
      <c r="BQ114" s="856">
        <v>1837594</v>
      </c>
      <c r="BR114" s="857"/>
      <c r="BS114" s="857"/>
      <c r="BT114" s="857"/>
      <c r="BU114" s="857"/>
      <c r="BV114" s="857">
        <v>1932363</v>
      </c>
      <c r="BW114" s="857"/>
      <c r="BX114" s="857"/>
      <c r="BY114" s="857"/>
      <c r="BZ114" s="857"/>
      <c r="CA114" s="857">
        <v>2057769</v>
      </c>
      <c r="CB114" s="857"/>
      <c r="CC114" s="857"/>
      <c r="CD114" s="857"/>
      <c r="CE114" s="857"/>
      <c r="CF114" s="918">
        <v>15.6</v>
      </c>
      <c r="CG114" s="919"/>
      <c r="CH114" s="919"/>
      <c r="CI114" s="919"/>
      <c r="CJ114" s="919"/>
      <c r="CK114" s="974"/>
      <c r="CL114" s="861"/>
      <c r="CM114" s="864" t="s">
        <v>445</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128</v>
      </c>
      <c r="DH114" s="820"/>
      <c r="DI114" s="820"/>
      <c r="DJ114" s="820"/>
      <c r="DK114" s="821"/>
      <c r="DL114" s="822" t="s">
        <v>128</v>
      </c>
      <c r="DM114" s="820"/>
      <c r="DN114" s="820"/>
      <c r="DO114" s="820"/>
      <c r="DP114" s="821"/>
      <c r="DQ114" s="822" t="s">
        <v>410</v>
      </c>
      <c r="DR114" s="820"/>
      <c r="DS114" s="820"/>
      <c r="DT114" s="820"/>
      <c r="DU114" s="821"/>
      <c r="DV114" s="867" t="s">
        <v>128</v>
      </c>
      <c r="DW114" s="868"/>
      <c r="DX114" s="868"/>
      <c r="DY114" s="868"/>
      <c r="DZ114" s="869"/>
    </row>
    <row r="115" spans="1:130" s="245" customFormat="1" ht="26.25" customHeight="1" x14ac:dyDescent="0.15">
      <c r="A115" s="961"/>
      <c r="B115" s="962"/>
      <c r="C115" s="790" t="s">
        <v>446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29</v>
      </c>
      <c r="AB115" s="966"/>
      <c r="AC115" s="966"/>
      <c r="AD115" s="966"/>
      <c r="AE115" s="967"/>
      <c r="AF115" s="968" t="s">
        <v>128</v>
      </c>
      <c r="AG115" s="966"/>
      <c r="AH115" s="966"/>
      <c r="AI115" s="966"/>
      <c r="AJ115" s="967"/>
      <c r="AK115" s="968" t="s">
        <v>128</v>
      </c>
      <c r="AL115" s="966"/>
      <c r="AM115" s="966"/>
      <c r="AN115" s="966"/>
      <c r="AO115" s="967"/>
      <c r="AP115" s="969" t="s">
        <v>128</v>
      </c>
      <c r="AQ115" s="970"/>
      <c r="AR115" s="970"/>
      <c r="AS115" s="970"/>
      <c r="AT115" s="971"/>
      <c r="AU115" s="979"/>
      <c r="AV115" s="980"/>
      <c r="AW115" s="980"/>
      <c r="AX115" s="980"/>
      <c r="AY115" s="980"/>
      <c r="AZ115" s="855" t="s">
        <v>447</v>
      </c>
      <c r="BA115" s="790"/>
      <c r="BB115" s="790"/>
      <c r="BC115" s="790"/>
      <c r="BD115" s="790"/>
      <c r="BE115" s="790"/>
      <c r="BF115" s="790"/>
      <c r="BG115" s="790"/>
      <c r="BH115" s="790"/>
      <c r="BI115" s="790"/>
      <c r="BJ115" s="790"/>
      <c r="BK115" s="790"/>
      <c r="BL115" s="790"/>
      <c r="BM115" s="790"/>
      <c r="BN115" s="790"/>
      <c r="BO115" s="790"/>
      <c r="BP115" s="791"/>
      <c r="BQ115" s="856">
        <v>130334</v>
      </c>
      <c r="BR115" s="857"/>
      <c r="BS115" s="857"/>
      <c r="BT115" s="857"/>
      <c r="BU115" s="857"/>
      <c r="BV115" s="857">
        <v>121172</v>
      </c>
      <c r="BW115" s="857"/>
      <c r="BX115" s="857"/>
      <c r="BY115" s="857"/>
      <c r="BZ115" s="857"/>
      <c r="CA115" s="857">
        <v>112246</v>
      </c>
      <c r="CB115" s="857"/>
      <c r="CC115" s="857"/>
      <c r="CD115" s="857"/>
      <c r="CE115" s="857"/>
      <c r="CF115" s="918">
        <v>0.9</v>
      </c>
      <c r="CG115" s="919"/>
      <c r="CH115" s="919"/>
      <c r="CI115" s="919"/>
      <c r="CJ115" s="919"/>
      <c r="CK115" s="974"/>
      <c r="CL115" s="861"/>
      <c r="CM115" s="855" t="s">
        <v>448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128</v>
      </c>
      <c r="DH115" s="820"/>
      <c r="DI115" s="820"/>
      <c r="DJ115" s="820"/>
      <c r="DK115" s="821"/>
      <c r="DL115" s="822" t="s">
        <v>128</v>
      </c>
      <c r="DM115" s="820"/>
      <c r="DN115" s="820"/>
      <c r="DO115" s="820"/>
      <c r="DP115" s="821"/>
      <c r="DQ115" s="822" t="s">
        <v>128</v>
      </c>
      <c r="DR115" s="820"/>
      <c r="DS115" s="820"/>
      <c r="DT115" s="820"/>
      <c r="DU115" s="821"/>
      <c r="DV115" s="867" t="s">
        <v>410</v>
      </c>
      <c r="DW115" s="868"/>
      <c r="DX115" s="868"/>
      <c r="DY115" s="868"/>
      <c r="DZ115" s="869"/>
    </row>
    <row r="116" spans="1:130" s="245" customFormat="1" ht="26.25" customHeight="1" x14ac:dyDescent="0.15">
      <c r="A116" s="963"/>
      <c r="B116" s="964"/>
      <c r="C116" s="923" t="s">
        <v>449</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3590</v>
      </c>
      <c r="AB116" s="820"/>
      <c r="AC116" s="820"/>
      <c r="AD116" s="820"/>
      <c r="AE116" s="821"/>
      <c r="AF116" s="822">
        <v>3648</v>
      </c>
      <c r="AG116" s="820"/>
      <c r="AH116" s="820"/>
      <c r="AI116" s="820"/>
      <c r="AJ116" s="821"/>
      <c r="AK116" s="822">
        <v>924</v>
      </c>
      <c r="AL116" s="820"/>
      <c r="AM116" s="820"/>
      <c r="AN116" s="820"/>
      <c r="AO116" s="821"/>
      <c r="AP116" s="867">
        <v>0</v>
      </c>
      <c r="AQ116" s="868"/>
      <c r="AR116" s="868"/>
      <c r="AS116" s="868"/>
      <c r="AT116" s="869"/>
      <c r="AU116" s="979"/>
      <c r="AV116" s="980"/>
      <c r="AW116" s="980"/>
      <c r="AX116" s="980"/>
      <c r="AY116" s="980"/>
      <c r="AZ116" s="906" t="s">
        <v>450</v>
      </c>
      <c r="BA116" s="907"/>
      <c r="BB116" s="907"/>
      <c r="BC116" s="907"/>
      <c r="BD116" s="907"/>
      <c r="BE116" s="907"/>
      <c r="BF116" s="907"/>
      <c r="BG116" s="907"/>
      <c r="BH116" s="907"/>
      <c r="BI116" s="907"/>
      <c r="BJ116" s="907"/>
      <c r="BK116" s="907"/>
      <c r="BL116" s="907"/>
      <c r="BM116" s="907"/>
      <c r="BN116" s="907"/>
      <c r="BO116" s="907"/>
      <c r="BP116" s="908"/>
      <c r="BQ116" s="856" t="s">
        <v>128</v>
      </c>
      <c r="BR116" s="857"/>
      <c r="BS116" s="857"/>
      <c r="BT116" s="857"/>
      <c r="BU116" s="857"/>
      <c r="BV116" s="857" t="s">
        <v>128</v>
      </c>
      <c r="BW116" s="857"/>
      <c r="BX116" s="857"/>
      <c r="BY116" s="857"/>
      <c r="BZ116" s="857"/>
      <c r="CA116" s="857" t="s">
        <v>128</v>
      </c>
      <c r="CB116" s="857"/>
      <c r="CC116" s="857"/>
      <c r="CD116" s="857"/>
      <c r="CE116" s="857"/>
      <c r="CF116" s="918" t="s">
        <v>128</v>
      </c>
      <c r="CG116" s="919"/>
      <c r="CH116" s="919"/>
      <c r="CI116" s="919"/>
      <c r="CJ116" s="919"/>
      <c r="CK116" s="974"/>
      <c r="CL116" s="861"/>
      <c r="CM116" s="864" t="s">
        <v>451</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128</v>
      </c>
      <c r="DH116" s="820"/>
      <c r="DI116" s="820"/>
      <c r="DJ116" s="820"/>
      <c r="DK116" s="821"/>
      <c r="DL116" s="822" t="s">
        <v>128</v>
      </c>
      <c r="DM116" s="820"/>
      <c r="DN116" s="820"/>
      <c r="DO116" s="820"/>
      <c r="DP116" s="821"/>
      <c r="DQ116" s="822" t="s">
        <v>128</v>
      </c>
      <c r="DR116" s="820"/>
      <c r="DS116" s="820"/>
      <c r="DT116" s="820"/>
      <c r="DU116" s="821"/>
      <c r="DV116" s="867" t="s">
        <v>128</v>
      </c>
      <c r="DW116" s="868"/>
      <c r="DX116" s="868"/>
      <c r="DY116" s="868"/>
      <c r="DZ116" s="869"/>
    </row>
    <row r="117" spans="1:130" s="245"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452</v>
      </c>
      <c r="Z117" s="946"/>
      <c r="AA117" s="951">
        <v>5350757</v>
      </c>
      <c r="AB117" s="952"/>
      <c r="AC117" s="952"/>
      <c r="AD117" s="952"/>
      <c r="AE117" s="953"/>
      <c r="AF117" s="954">
        <v>4862689</v>
      </c>
      <c r="AG117" s="952"/>
      <c r="AH117" s="952"/>
      <c r="AI117" s="952"/>
      <c r="AJ117" s="953"/>
      <c r="AK117" s="954">
        <v>4752628</v>
      </c>
      <c r="AL117" s="952"/>
      <c r="AM117" s="952"/>
      <c r="AN117" s="952"/>
      <c r="AO117" s="953"/>
      <c r="AP117" s="955"/>
      <c r="AQ117" s="956"/>
      <c r="AR117" s="956"/>
      <c r="AS117" s="956"/>
      <c r="AT117" s="957"/>
      <c r="AU117" s="979"/>
      <c r="AV117" s="980"/>
      <c r="AW117" s="980"/>
      <c r="AX117" s="980"/>
      <c r="AY117" s="980"/>
      <c r="AZ117" s="906" t="s">
        <v>453</v>
      </c>
      <c r="BA117" s="907"/>
      <c r="BB117" s="907"/>
      <c r="BC117" s="907"/>
      <c r="BD117" s="907"/>
      <c r="BE117" s="907"/>
      <c r="BF117" s="907"/>
      <c r="BG117" s="907"/>
      <c r="BH117" s="907"/>
      <c r="BI117" s="907"/>
      <c r="BJ117" s="907"/>
      <c r="BK117" s="907"/>
      <c r="BL117" s="907"/>
      <c r="BM117" s="907"/>
      <c r="BN117" s="907"/>
      <c r="BO117" s="907"/>
      <c r="BP117" s="908"/>
      <c r="BQ117" s="856" t="s">
        <v>410</v>
      </c>
      <c r="BR117" s="857"/>
      <c r="BS117" s="857"/>
      <c r="BT117" s="857"/>
      <c r="BU117" s="857"/>
      <c r="BV117" s="857" t="s">
        <v>128</v>
      </c>
      <c r="BW117" s="857"/>
      <c r="BX117" s="857"/>
      <c r="BY117" s="857"/>
      <c r="BZ117" s="857"/>
      <c r="CA117" s="857" t="s">
        <v>128</v>
      </c>
      <c r="CB117" s="857"/>
      <c r="CC117" s="857"/>
      <c r="CD117" s="857"/>
      <c r="CE117" s="857"/>
      <c r="CF117" s="918" t="s">
        <v>128</v>
      </c>
      <c r="CG117" s="919"/>
      <c r="CH117" s="919"/>
      <c r="CI117" s="919"/>
      <c r="CJ117" s="919"/>
      <c r="CK117" s="974"/>
      <c r="CL117" s="861"/>
      <c r="CM117" s="864" t="s">
        <v>454</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410</v>
      </c>
      <c r="DH117" s="820"/>
      <c r="DI117" s="820"/>
      <c r="DJ117" s="820"/>
      <c r="DK117" s="821"/>
      <c r="DL117" s="822" t="s">
        <v>128</v>
      </c>
      <c r="DM117" s="820"/>
      <c r="DN117" s="820"/>
      <c r="DO117" s="820"/>
      <c r="DP117" s="821"/>
      <c r="DQ117" s="822" t="s">
        <v>410</v>
      </c>
      <c r="DR117" s="820"/>
      <c r="DS117" s="820"/>
      <c r="DT117" s="820"/>
      <c r="DU117" s="821"/>
      <c r="DV117" s="867" t="s">
        <v>128</v>
      </c>
      <c r="DW117" s="868"/>
      <c r="DX117" s="868"/>
      <c r="DY117" s="868"/>
      <c r="DZ117" s="869"/>
    </row>
    <row r="118" spans="1:130" s="245" customFormat="1" ht="26.25" customHeight="1" x14ac:dyDescent="0.15">
      <c r="A118" s="944" t="s">
        <v>428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426</v>
      </c>
      <c r="AB118" s="945"/>
      <c r="AC118" s="945"/>
      <c r="AD118" s="945"/>
      <c r="AE118" s="946"/>
      <c r="AF118" s="947" t="s">
        <v>306</v>
      </c>
      <c r="AG118" s="945"/>
      <c r="AH118" s="945"/>
      <c r="AI118" s="945"/>
      <c r="AJ118" s="946"/>
      <c r="AK118" s="947" t="s">
        <v>305</v>
      </c>
      <c r="AL118" s="945"/>
      <c r="AM118" s="945"/>
      <c r="AN118" s="945"/>
      <c r="AO118" s="946"/>
      <c r="AP118" s="948" t="s">
        <v>427</v>
      </c>
      <c r="AQ118" s="949"/>
      <c r="AR118" s="949"/>
      <c r="AS118" s="949"/>
      <c r="AT118" s="950"/>
      <c r="AU118" s="979"/>
      <c r="AV118" s="980"/>
      <c r="AW118" s="980"/>
      <c r="AX118" s="980"/>
      <c r="AY118" s="980"/>
      <c r="AZ118" s="922" t="s">
        <v>455</v>
      </c>
      <c r="BA118" s="923"/>
      <c r="BB118" s="923"/>
      <c r="BC118" s="923"/>
      <c r="BD118" s="923"/>
      <c r="BE118" s="923"/>
      <c r="BF118" s="923"/>
      <c r="BG118" s="923"/>
      <c r="BH118" s="923"/>
      <c r="BI118" s="923"/>
      <c r="BJ118" s="923"/>
      <c r="BK118" s="923"/>
      <c r="BL118" s="923"/>
      <c r="BM118" s="923"/>
      <c r="BN118" s="923"/>
      <c r="BO118" s="923"/>
      <c r="BP118" s="924"/>
      <c r="BQ118" s="925" t="s">
        <v>128</v>
      </c>
      <c r="BR118" s="888"/>
      <c r="BS118" s="888"/>
      <c r="BT118" s="888"/>
      <c r="BU118" s="888"/>
      <c r="BV118" s="888" t="s">
        <v>128</v>
      </c>
      <c r="BW118" s="888"/>
      <c r="BX118" s="888"/>
      <c r="BY118" s="888"/>
      <c r="BZ118" s="888"/>
      <c r="CA118" s="888" t="s">
        <v>128</v>
      </c>
      <c r="CB118" s="888"/>
      <c r="CC118" s="888"/>
      <c r="CD118" s="888"/>
      <c r="CE118" s="888"/>
      <c r="CF118" s="918" t="s">
        <v>128</v>
      </c>
      <c r="CG118" s="919"/>
      <c r="CH118" s="919"/>
      <c r="CI118" s="919"/>
      <c r="CJ118" s="919"/>
      <c r="CK118" s="974"/>
      <c r="CL118" s="861"/>
      <c r="CM118" s="864" t="s">
        <v>456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v>170220</v>
      </c>
      <c r="DH118" s="820"/>
      <c r="DI118" s="820"/>
      <c r="DJ118" s="820"/>
      <c r="DK118" s="821"/>
      <c r="DL118" s="822">
        <v>159130</v>
      </c>
      <c r="DM118" s="820"/>
      <c r="DN118" s="820"/>
      <c r="DO118" s="820"/>
      <c r="DP118" s="821"/>
      <c r="DQ118" s="822">
        <v>148040</v>
      </c>
      <c r="DR118" s="820"/>
      <c r="DS118" s="820"/>
      <c r="DT118" s="820"/>
      <c r="DU118" s="821"/>
      <c r="DV118" s="867">
        <v>1.1000000000000001</v>
      </c>
      <c r="DW118" s="868"/>
      <c r="DX118" s="868"/>
      <c r="DY118" s="868"/>
      <c r="DZ118" s="869"/>
    </row>
    <row r="119" spans="1:130" s="245" customFormat="1" ht="26.25" customHeight="1" x14ac:dyDescent="0.15">
      <c r="A119" s="858" t="s">
        <v>431</v>
      </c>
      <c r="B119" s="859"/>
      <c r="C119" s="934" t="s">
        <v>432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410</v>
      </c>
      <c r="AB119" s="938"/>
      <c r="AC119" s="938"/>
      <c r="AD119" s="938"/>
      <c r="AE119" s="939"/>
      <c r="AF119" s="940" t="s">
        <v>128</v>
      </c>
      <c r="AG119" s="938"/>
      <c r="AH119" s="938"/>
      <c r="AI119" s="938"/>
      <c r="AJ119" s="939"/>
      <c r="AK119" s="940" t="s">
        <v>128</v>
      </c>
      <c r="AL119" s="938"/>
      <c r="AM119" s="938"/>
      <c r="AN119" s="938"/>
      <c r="AO119" s="939"/>
      <c r="AP119" s="941" t="s">
        <v>128</v>
      </c>
      <c r="AQ119" s="942"/>
      <c r="AR119" s="942"/>
      <c r="AS119" s="942"/>
      <c r="AT119" s="943"/>
      <c r="AU119" s="981"/>
      <c r="AV119" s="982"/>
      <c r="AW119" s="982"/>
      <c r="AX119" s="982"/>
      <c r="AY119" s="982"/>
      <c r="AZ119" s="276" t="s">
        <v>187</v>
      </c>
      <c r="BA119" s="276"/>
      <c r="BB119" s="276"/>
      <c r="BC119" s="276"/>
      <c r="BD119" s="276"/>
      <c r="BE119" s="276"/>
      <c r="BF119" s="276"/>
      <c r="BG119" s="276"/>
      <c r="BH119" s="276"/>
      <c r="BI119" s="276"/>
      <c r="BJ119" s="276"/>
      <c r="BK119" s="276"/>
      <c r="BL119" s="276"/>
      <c r="BM119" s="276"/>
      <c r="BN119" s="276"/>
      <c r="BO119" s="920" t="s">
        <v>457</v>
      </c>
      <c r="BP119" s="921"/>
      <c r="BQ119" s="925">
        <v>50637913</v>
      </c>
      <c r="BR119" s="888"/>
      <c r="BS119" s="888"/>
      <c r="BT119" s="888"/>
      <c r="BU119" s="888"/>
      <c r="BV119" s="888">
        <v>49860242</v>
      </c>
      <c r="BW119" s="888"/>
      <c r="BX119" s="888"/>
      <c r="BY119" s="888"/>
      <c r="BZ119" s="888"/>
      <c r="CA119" s="888">
        <v>50077859</v>
      </c>
      <c r="CB119" s="888"/>
      <c r="CC119" s="888"/>
      <c r="CD119" s="888"/>
      <c r="CE119" s="888"/>
      <c r="CF119" s="786"/>
      <c r="CG119" s="787"/>
      <c r="CH119" s="787"/>
      <c r="CI119" s="787"/>
      <c r="CJ119" s="877"/>
      <c r="CK119" s="975"/>
      <c r="CL119" s="863"/>
      <c r="CM119" s="881" t="s">
        <v>458</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128</v>
      </c>
      <c r="DH119" s="803"/>
      <c r="DI119" s="803"/>
      <c r="DJ119" s="803"/>
      <c r="DK119" s="804"/>
      <c r="DL119" s="805" t="s">
        <v>128</v>
      </c>
      <c r="DM119" s="803"/>
      <c r="DN119" s="803"/>
      <c r="DO119" s="803"/>
      <c r="DP119" s="804"/>
      <c r="DQ119" s="805" t="s">
        <v>128</v>
      </c>
      <c r="DR119" s="803"/>
      <c r="DS119" s="803"/>
      <c r="DT119" s="803"/>
      <c r="DU119" s="804"/>
      <c r="DV119" s="891" t="s">
        <v>128</v>
      </c>
      <c r="DW119" s="892"/>
      <c r="DX119" s="892"/>
      <c r="DY119" s="892"/>
      <c r="DZ119" s="893"/>
    </row>
    <row r="120" spans="1:130" s="245" customFormat="1" ht="26.25" customHeight="1" x14ac:dyDescent="0.15">
      <c r="A120" s="860"/>
      <c r="B120" s="861"/>
      <c r="C120" s="864" t="s">
        <v>435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128</v>
      </c>
      <c r="AB120" s="820"/>
      <c r="AC120" s="820"/>
      <c r="AD120" s="820"/>
      <c r="AE120" s="821"/>
      <c r="AF120" s="822" t="s">
        <v>128</v>
      </c>
      <c r="AG120" s="820"/>
      <c r="AH120" s="820"/>
      <c r="AI120" s="820"/>
      <c r="AJ120" s="821"/>
      <c r="AK120" s="822" t="s">
        <v>128</v>
      </c>
      <c r="AL120" s="820"/>
      <c r="AM120" s="820"/>
      <c r="AN120" s="820"/>
      <c r="AO120" s="821"/>
      <c r="AP120" s="867" t="s">
        <v>128</v>
      </c>
      <c r="AQ120" s="868"/>
      <c r="AR120" s="868"/>
      <c r="AS120" s="868"/>
      <c r="AT120" s="869"/>
      <c r="AU120" s="926" t="s">
        <v>459</v>
      </c>
      <c r="AV120" s="927"/>
      <c r="AW120" s="927"/>
      <c r="AX120" s="927"/>
      <c r="AY120" s="928"/>
      <c r="AZ120" s="903" t="s">
        <v>460</v>
      </c>
      <c r="BA120" s="848"/>
      <c r="BB120" s="848"/>
      <c r="BC120" s="848"/>
      <c r="BD120" s="848"/>
      <c r="BE120" s="848"/>
      <c r="BF120" s="848"/>
      <c r="BG120" s="848"/>
      <c r="BH120" s="848"/>
      <c r="BI120" s="848"/>
      <c r="BJ120" s="848"/>
      <c r="BK120" s="848"/>
      <c r="BL120" s="848"/>
      <c r="BM120" s="848"/>
      <c r="BN120" s="848"/>
      <c r="BO120" s="848"/>
      <c r="BP120" s="849"/>
      <c r="BQ120" s="904">
        <v>10935133</v>
      </c>
      <c r="BR120" s="885"/>
      <c r="BS120" s="885"/>
      <c r="BT120" s="885"/>
      <c r="BU120" s="885"/>
      <c r="BV120" s="885">
        <v>11225808</v>
      </c>
      <c r="BW120" s="885"/>
      <c r="BX120" s="885"/>
      <c r="BY120" s="885"/>
      <c r="BZ120" s="885"/>
      <c r="CA120" s="885">
        <v>11242745</v>
      </c>
      <c r="CB120" s="885"/>
      <c r="CC120" s="885"/>
      <c r="CD120" s="885"/>
      <c r="CE120" s="885"/>
      <c r="CF120" s="909">
        <v>85.2</v>
      </c>
      <c r="CG120" s="910"/>
      <c r="CH120" s="910"/>
      <c r="CI120" s="910"/>
      <c r="CJ120" s="910"/>
      <c r="CK120" s="911" t="s">
        <v>461</v>
      </c>
      <c r="CL120" s="895"/>
      <c r="CM120" s="895"/>
      <c r="CN120" s="895"/>
      <c r="CO120" s="896"/>
      <c r="CP120" s="915" t="s">
        <v>403</v>
      </c>
      <c r="CQ120" s="916"/>
      <c r="CR120" s="916"/>
      <c r="CS120" s="916"/>
      <c r="CT120" s="916"/>
      <c r="CU120" s="916"/>
      <c r="CV120" s="916"/>
      <c r="CW120" s="916"/>
      <c r="CX120" s="916"/>
      <c r="CY120" s="916"/>
      <c r="CZ120" s="916"/>
      <c r="DA120" s="916"/>
      <c r="DB120" s="916"/>
      <c r="DC120" s="916"/>
      <c r="DD120" s="916"/>
      <c r="DE120" s="916"/>
      <c r="DF120" s="917"/>
      <c r="DG120" s="904">
        <v>484960</v>
      </c>
      <c r="DH120" s="885"/>
      <c r="DI120" s="885"/>
      <c r="DJ120" s="885"/>
      <c r="DK120" s="885"/>
      <c r="DL120" s="885">
        <v>2508260</v>
      </c>
      <c r="DM120" s="885"/>
      <c r="DN120" s="885"/>
      <c r="DO120" s="885"/>
      <c r="DP120" s="885"/>
      <c r="DQ120" s="885">
        <v>2284691</v>
      </c>
      <c r="DR120" s="885"/>
      <c r="DS120" s="885"/>
      <c r="DT120" s="885"/>
      <c r="DU120" s="885"/>
      <c r="DV120" s="886">
        <v>17.3</v>
      </c>
      <c r="DW120" s="886"/>
      <c r="DX120" s="886"/>
      <c r="DY120" s="886"/>
      <c r="DZ120" s="887"/>
    </row>
    <row r="121" spans="1:130" s="245" customFormat="1" ht="26.25" customHeight="1" x14ac:dyDescent="0.15">
      <c r="A121" s="860"/>
      <c r="B121" s="861"/>
      <c r="C121" s="906" t="s">
        <v>462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410</v>
      </c>
      <c r="AB121" s="820"/>
      <c r="AC121" s="820"/>
      <c r="AD121" s="820"/>
      <c r="AE121" s="821"/>
      <c r="AF121" s="822" t="s">
        <v>410</v>
      </c>
      <c r="AG121" s="820"/>
      <c r="AH121" s="820"/>
      <c r="AI121" s="820"/>
      <c r="AJ121" s="821"/>
      <c r="AK121" s="822" t="s">
        <v>128</v>
      </c>
      <c r="AL121" s="820"/>
      <c r="AM121" s="820"/>
      <c r="AN121" s="820"/>
      <c r="AO121" s="821"/>
      <c r="AP121" s="867" t="s">
        <v>128</v>
      </c>
      <c r="AQ121" s="868"/>
      <c r="AR121" s="868"/>
      <c r="AS121" s="868"/>
      <c r="AT121" s="869"/>
      <c r="AU121" s="929"/>
      <c r="AV121" s="930"/>
      <c r="AW121" s="930"/>
      <c r="AX121" s="930"/>
      <c r="AY121" s="931"/>
      <c r="AZ121" s="855" t="s">
        <v>463</v>
      </c>
      <c r="BA121" s="790"/>
      <c r="BB121" s="790"/>
      <c r="BC121" s="790"/>
      <c r="BD121" s="790"/>
      <c r="BE121" s="790"/>
      <c r="BF121" s="790"/>
      <c r="BG121" s="790"/>
      <c r="BH121" s="790"/>
      <c r="BI121" s="790"/>
      <c r="BJ121" s="790"/>
      <c r="BK121" s="790"/>
      <c r="BL121" s="790"/>
      <c r="BM121" s="790"/>
      <c r="BN121" s="790"/>
      <c r="BO121" s="790"/>
      <c r="BP121" s="791"/>
      <c r="BQ121" s="856">
        <v>1168900</v>
      </c>
      <c r="BR121" s="857"/>
      <c r="BS121" s="857"/>
      <c r="BT121" s="857"/>
      <c r="BU121" s="857"/>
      <c r="BV121" s="857">
        <v>1181983</v>
      </c>
      <c r="BW121" s="857"/>
      <c r="BX121" s="857"/>
      <c r="BY121" s="857"/>
      <c r="BZ121" s="857"/>
      <c r="CA121" s="857">
        <v>1142761</v>
      </c>
      <c r="CB121" s="857"/>
      <c r="CC121" s="857"/>
      <c r="CD121" s="857"/>
      <c r="CE121" s="857"/>
      <c r="CF121" s="918">
        <v>8.6999999999999993</v>
      </c>
      <c r="CG121" s="919"/>
      <c r="CH121" s="919"/>
      <c r="CI121" s="919"/>
      <c r="CJ121" s="919"/>
      <c r="CK121" s="912"/>
      <c r="CL121" s="898"/>
      <c r="CM121" s="898"/>
      <c r="CN121" s="898"/>
      <c r="CO121" s="899"/>
      <c r="CP121" s="878" t="s">
        <v>407</v>
      </c>
      <c r="CQ121" s="879"/>
      <c r="CR121" s="879"/>
      <c r="CS121" s="879"/>
      <c r="CT121" s="879"/>
      <c r="CU121" s="879"/>
      <c r="CV121" s="879"/>
      <c r="CW121" s="879"/>
      <c r="CX121" s="879"/>
      <c r="CY121" s="879"/>
      <c r="CZ121" s="879"/>
      <c r="DA121" s="879"/>
      <c r="DB121" s="879"/>
      <c r="DC121" s="879"/>
      <c r="DD121" s="879"/>
      <c r="DE121" s="879"/>
      <c r="DF121" s="880"/>
      <c r="DG121" s="856">
        <v>176916</v>
      </c>
      <c r="DH121" s="857"/>
      <c r="DI121" s="857"/>
      <c r="DJ121" s="857"/>
      <c r="DK121" s="857"/>
      <c r="DL121" s="857">
        <v>187004</v>
      </c>
      <c r="DM121" s="857"/>
      <c r="DN121" s="857"/>
      <c r="DO121" s="857"/>
      <c r="DP121" s="857"/>
      <c r="DQ121" s="857">
        <v>174572</v>
      </c>
      <c r="DR121" s="857"/>
      <c r="DS121" s="857"/>
      <c r="DT121" s="857"/>
      <c r="DU121" s="857"/>
      <c r="DV121" s="834">
        <v>1.3</v>
      </c>
      <c r="DW121" s="834"/>
      <c r="DX121" s="834"/>
      <c r="DY121" s="834"/>
      <c r="DZ121" s="835"/>
    </row>
    <row r="122" spans="1:130" s="245" customFormat="1" ht="26.25" customHeight="1" x14ac:dyDescent="0.15">
      <c r="A122" s="860"/>
      <c r="B122" s="861"/>
      <c r="C122" s="864" t="s">
        <v>445</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128</v>
      </c>
      <c r="AG122" s="820"/>
      <c r="AH122" s="820"/>
      <c r="AI122" s="820"/>
      <c r="AJ122" s="821"/>
      <c r="AK122" s="822" t="s">
        <v>128</v>
      </c>
      <c r="AL122" s="820"/>
      <c r="AM122" s="820"/>
      <c r="AN122" s="820"/>
      <c r="AO122" s="821"/>
      <c r="AP122" s="867" t="s">
        <v>128</v>
      </c>
      <c r="AQ122" s="868"/>
      <c r="AR122" s="868"/>
      <c r="AS122" s="868"/>
      <c r="AT122" s="869"/>
      <c r="AU122" s="929"/>
      <c r="AV122" s="930"/>
      <c r="AW122" s="930"/>
      <c r="AX122" s="930"/>
      <c r="AY122" s="931"/>
      <c r="AZ122" s="922" t="s">
        <v>464</v>
      </c>
      <c r="BA122" s="923"/>
      <c r="BB122" s="923"/>
      <c r="BC122" s="923"/>
      <c r="BD122" s="923"/>
      <c r="BE122" s="923"/>
      <c r="BF122" s="923"/>
      <c r="BG122" s="923"/>
      <c r="BH122" s="923"/>
      <c r="BI122" s="923"/>
      <c r="BJ122" s="923"/>
      <c r="BK122" s="923"/>
      <c r="BL122" s="923"/>
      <c r="BM122" s="923"/>
      <c r="BN122" s="923"/>
      <c r="BO122" s="923"/>
      <c r="BP122" s="924"/>
      <c r="BQ122" s="925">
        <v>36604640</v>
      </c>
      <c r="BR122" s="888"/>
      <c r="BS122" s="888"/>
      <c r="BT122" s="888"/>
      <c r="BU122" s="888"/>
      <c r="BV122" s="888">
        <v>35055314</v>
      </c>
      <c r="BW122" s="888"/>
      <c r="BX122" s="888"/>
      <c r="BY122" s="888"/>
      <c r="BZ122" s="888"/>
      <c r="CA122" s="888">
        <v>35329274</v>
      </c>
      <c r="CB122" s="888"/>
      <c r="CC122" s="888"/>
      <c r="CD122" s="888"/>
      <c r="CE122" s="888"/>
      <c r="CF122" s="889">
        <v>267.60000000000002</v>
      </c>
      <c r="CG122" s="890"/>
      <c r="CH122" s="890"/>
      <c r="CI122" s="890"/>
      <c r="CJ122" s="890"/>
      <c r="CK122" s="912"/>
      <c r="CL122" s="898"/>
      <c r="CM122" s="898"/>
      <c r="CN122" s="898"/>
      <c r="CO122" s="899"/>
      <c r="CP122" s="878" t="s">
        <v>405</v>
      </c>
      <c r="CQ122" s="879"/>
      <c r="CR122" s="879"/>
      <c r="CS122" s="879"/>
      <c r="CT122" s="879"/>
      <c r="CU122" s="879"/>
      <c r="CV122" s="879"/>
      <c r="CW122" s="879"/>
      <c r="CX122" s="879"/>
      <c r="CY122" s="879"/>
      <c r="CZ122" s="879"/>
      <c r="DA122" s="879"/>
      <c r="DB122" s="879"/>
      <c r="DC122" s="879"/>
      <c r="DD122" s="879"/>
      <c r="DE122" s="879"/>
      <c r="DF122" s="880"/>
      <c r="DG122" s="856">
        <v>25809</v>
      </c>
      <c r="DH122" s="857"/>
      <c r="DI122" s="857"/>
      <c r="DJ122" s="857"/>
      <c r="DK122" s="857"/>
      <c r="DL122" s="857">
        <v>25809</v>
      </c>
      <c r="DM122" s="857"/>
      <c r="DN122" s="857"/>
      <c r="DO122" s="857"/>
      <c r="DP122" s="857"/>
      <c r="DQ122" s="857">
        <v>20582</v>
      </c>
      <c r="DR122" s="857"/>
      <c r="DS122" s="857"/>
      <c r="DT122" s="857"/>
      <c r="DU122" s="857"/>
      <c r="DV122" s="834">
        <v>0.2</v>
      </c>
      <c r="DW122" s="834"/>
      <c r="DX122" s="834"/>
      <c r="DY122" s="834"/>
      <c r="DZ122" s="835"/>
    </row>
    <row r="123" spans="1:130" s="245" customFormat="1" ht="26.25" customHeight="1" x14ac:dyDescent="0.15">
      <c r="A123" s="860"/>
      <c r="B123" s="861"/>
      <c r="C123" s="864" t="s">
        <v>451</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410</v>
      </c>
      <c r="AB123" s="820"/>
      <c r="AC123" s="820"/>
      <c r="AD123" s="820"/>
      <c r="AE123" s="821"/>
      <c r="AF123" s="822" t="s">
        <v>128</v>
      </c>
      <c r="AG123" s="820"/>
      <c r="AH123" s="820"/>
      <c r="AI123" s="820"/>
      <c r="AJ123" s="821"/>
      <c r="AK123" s="822" t="s">
        <v>128</v>
      </c>
      <c r="AL123" s="820"/>
      <c r="AM123" s="820"/>
      <c r="AN123" s="820"/>
      <c r="AO123" s="821"/>
      <c r="AP123" s="867" t="s">
        <v>128</v>
      </c>
      <c r="AQ123" s="868"/>
      <c r="AR123" s="868"/>
      <c r="AS123" s="868"/>
      <c r="AT123" s="869"/>
      <c r="AU123" s="932"/>
      <c r="AV123" s="933"/>
      <c r="AW123" s="933"/>
      <c r="AX123" s="933"/>
      <c r="AY123" s="933"/>
      <c r="AZ123" s="276" t="s">
        <v>187</v>
      </c>
      <c r="BA123" s="276"/>
      <c r="BB123" s="276"/>
      <c r="BC123" s="276"/>
      <c r="BD123" s="276"/>
      <c r="BE123" s="276"/>
      <c r="BF123" s="276"/>
      <c r="BG123" s="276"/>
      <c r="BH123" s="276"/>
      <c r="BI123" s="276"/>
      <c r="BJ123" s="276"/>
      <c r="BK123" s="276"/>
      <c r="BL123" s="276"/>
      <c r="BM123" s="276"/>
      <c r="BN123" s="276"/>
      <c r="BO123" s="920" t="s">
        <v>465</v>
      </c>
      <c r="BP123" s="921"/>
      <c r="BQ123" s="875">
        <v>48708673</v>
      </c>
      <c r="BR123" s="876"/>
      <c r="BS123" s="876"/>
      <c r="BT123" s="876"/>
      <c r="BU123" s="876"/>
      <c r="BV123" s="876">
        <v>47463105</v>
      </c>
      <c r="BW123" s="876"/>
      <c r="BX123" s="876"/>
      <c r="BY123" s="876"/>
      <c r="BZ123" s="876"/>
      <c r="CA123" s="876">
        <v>47714780</v>
      </c>
      <c r="CB123" s="876"/>
      <c r="CC123" s="876"/>
      <c r="CD123" s="876"/>
      <c r="CE123" s="876"/>
      <c r="CF123" s="786"/>
      <c r="CG123" s="787"/>
      <c r="CH123" s="787"/>
      <c r="CI123" s="787"/>
      <c r="CJ123" s="877"/>
      <c r="CK123" s="912"/>
      <c r="CL123" s="898"/>
      <c r="CM123" s="898"/>
      <c r="CN123" s="898"/>
      <c r="CO123" s="899"/>
      <c r="CP123" s="878" t="s">
        <v>401</v>
      </c>
      <c r="CQ123" s="879"/>
      <c r="CR123" s="879"/>
      <c r="CS123" s="879"/>
      <c r="CT123" s="879"/>
      <c r="CU123" s="879"/>
      <c r="CV123" s="879"/>
      <c r="CW123" s="879"/>
      <c r="CX123" s="879"/>
      <c r="CY123" s="879"/>
      <c r="CZ123" s="879"/>
      <c r="DA123" s="879"/>
      <c r="DB123" s="879"/>
      <c r="DC123" s="879"/>
      <c r="DD123" s="879"/>
      <c r="DE123" s="879"/>
      <c r="DF123" s="880"/>
      <c r="DG123" s="819" t="s">
        <v>128</v>
      </c>
      <c r="DH123" s="820"/>
      <c r="DI123" s="820"/>
      <c r="DJ123" s="820"/>
      <c r="DK123" s="821"/>
      <c r="DL123" s="822" t="s">
        <v>128</v>
      </c>
      <c r="DM123" s="820"/>
      <c r="DN123" s="820"/>
      <c r="DO123" s="820"/>
      <c r="DP123" s="821"/>
      <c r="DQ123" s="822" t="s">
        <v>128</v>
      </c>
      <c r="DR123" s="820"/>
      <c r="DS123" s="820"/>
      <c r="DT123" s="820"/>
      <c r="DU123" s="821"/>
      <c r="DV123" s="867" t="s">
        <v>128</v>
      </c>
      <c r="DW123" s="868"/>
      <c r="DX123" s="868"/>
      <c r="DY123" s="868"/>
      <c r="DZ123" s="869"/>
    </row>
    <row r="124" spans="1:130" s="245" customFormat="1" ht="26.25" customHeight="1" thickBot="1" x14ac:dyDescent="0.2">
      <c r="A124" s="860"/>
      <c r="B124" s="861"/>
      <c r="C124" s="864" t="s">
        <v>454</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128</v>
      </c>
      <c r="AB124" s="820"/>
      <c r="AC124" s="820"/>
      <c r="AD124" s="820"/>
      <c r="AE124" s="821"/>
      <c r="AF124" s="822" t="s">
        <v>128</v>
      </c>
      <c r="AG124" s="820"/>
      <c r="AH124" s="820"/>
      <c r="AI124" s="820"/>
      <c r="AJ124" s="821"/>
      <c r="AK124" s="822" t="s">
        <v>128</v>
      </c>
      <c r="AL124" s="820"/>
      <c r="AM124" s="820"/>
      <c r="AN124" s="820"/>
      <c r="AO124" s="821"/>
      <c r="AP124" s="867" t="s">
        <v>128</v>
      </c>
      <c r="AQ124" s="868"/>
      <c r="AR124" s="868"/>
      <c r="AS124" s="868"/>
      <c r="AT124" s="869"/>
      <c r="AU124" s="870" t="s">
        <v>466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13.6</v>
      </c>
      <c r="BR124" s="874"/>
      <c r="BS124" s="874"/>
      <c r="BT124" s="874"/>
      <c r="BU124" s="874"/>
      <c r="BV124" s="874">
        <v>17.600000000000001</v>
      </c>
      <c r="BW124" s="874"/>
      <c r="BX124" s="874"/>
      <c r="BY124" s="874"/>
      <c r="BZ124" s="874"/>
      <c r="CA124" s="874">
        <v>17.899999999999999</v>
      </c>
      <c r="CB124" s="874"/>
      <c r="CC124" s="874"/>
      <c r="CD124" s="874"/>
      <c r="CE124" s="874"/>
      <c r="CF124" s="764"/>
      <c r="CG124" s="765"/>
      <c r="CH124" s="765"/>
      <c r="CI124" s="765"/>
      <c r="CJ124" s="905"/>
      <c r="CK124" s="913"/>
      <c r="CL124" s="913"/>
      <c r="CM124" s="913"/>
      <c r="CN124" s="913"/>
      <c r="CO124" s="914"/>
      <c r="CP124" s="878" t="s">
        <v>467</v>
      </c>
      <c r="CQ124" s="879"/>
      <c r="CR124" s="879"/>
      <c r="CS124" s="879"/>
      <c r="CT124" s="879"/>
      <c r="CU124" s="879"/>
      <c r="CV124" s="879"/>
      <c r="CW124" s="879"/>
      <c r="CX124" s="879"/>
      <c r="CY124" s="879"/>
      <c r="CZ124" s="879"/>
      <c r="DA124" s="879"/>
      <c r="DB124" s="879"/>
      <c r="DC124" s="879"/>
      <c r="DD124" s="879"/>
      <c r="DE124" s="879"/>
      <c r="DF124" s="880"/>
      <c r="DG124" s="802">
        <v>1963704</v>
      </c>
      <c r="DH124" s="803"/>
      <c r="DI124" s="803"/>
      <c r="DJ124" s="803"/>
      <c r="DK124" s="804"/>
      <c r="DL124" s="805" t="s">
        <v>128</v>
      </c>
      <c r="DM124" s="803"/>
      <c r="DN124" s="803"/>
      <c r="DO124" s="803"/>
      <c r="DP124" s="804"/>
      <c r="DQ124" s="805" t="s">
        <v>128</v>
      </c>
      <c r="DR124" s="803"/>
      <c r="DS124" s="803"/>
      <c r="DT124" s="803"/>
      <c r="DU124" s="804"/>
      <c r="DV124" s="891" t="s">
        <v>128</v>
      </c>
      <c r="DW124" s="892"/>
      <c r="DX124" s="892"/>
      <c r="DY124" s="892"/>
      <c r="DZ124" s="893"/>
    </row>
    <row r="125" spans="1:130" s="245" customFormat="1" ht="26.25" customHeight="1" x14ac:dyDescent="0.15">
      <c r="A125" s="860"/>
      <c r="B125" s="861"/>
      <c r="C125" s="864" t="s">
        <v>456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410</v>
      </c>
      <c r="AB125" s="820"/>
      <c r="AC125" s="820"/>
      <c r="AD125" s="820"/>
      <c r="AE125" s="821"/>
      <c r="AF125" s="822" t="s">
        <v>410</v>
      </c>
      <c r="AG125" s="820"/>
      <c r="AH125" s="820"/>
      <c r="AI125" s="820"/>
      <c r="AJ125" s="821"/>
      <c r="AK125" s="822" t="s">
        <v>410</v>
      </c>
      <c r="AL125" s="820"/>
      <c r="AM125" s="820"/>
      <c r="AN125" s="820"/>
      <c r="AO125" s="821"/>
      <c r="AP125" s="867" t="s">
        <v>128</v>
      </c>
      <c r="AQ125" s="868"/>
      <c r="AR125" s="868"/>
      <c r="AS125" s="868"/>
      <c r="AT125" s="869"/>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894" t="s">
        <v>468</v>
      </c>
      <c r="CL125" s="895"/>
      <c r="CM125" s="895"/>
      <c r="CN125" s="895"/>
      <c r="CO125" s="896"/>
      <c r="CP125" s="903" t="s">
        <v>469</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410</v>
      </c>
      <c r="DM125" s="885"/>
      <c r="DN125" s="885"/>
      <c r="DO125" s="885"/>
      <c r="DP125" s="885"/>
      <c r="DQ125" s="885" t="s">
        <v>410</v>
      </c>
      <c r="DR125" s="885"/>
      <c r="DS125" s="885"/>
      <c r="DT125" s="885"/>
      <c r="DU125" s="885"/>
      <c r="DV125" s="886" t="s">
        <v>128</v>
      </c>
      <c r="DW125" s="886"/>
      <c r="DX125" s="886"/>
      <c r="DY125" s="886"/>
      <c r="DZ125" s="887"/>
    </row>
    <row r="126" spans="1:130" s="245" customFormat="1" ht="26.25" customHeight="1" thickBot="1" x14ac:dyDescent="0.2">
      <c r="A126" s="860"/>
      <c r="B126" s="861"/>
      <c r="C126" s="864" t="s">
        <v>458</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128</v>
      </c>
      <c r="AB126" s="820"/>
      <c r="AC126" s="820"/>
      <c r="AD126" s="820"/>
      <c r="AE126" s="821"/>
      <c r="AF126" s="822" t="s">
        <v>410</v>
      </c>
      <c r="AG126" s="820"/>
      <c r="AH126" s="820"/>
      <c r="AI126" s="820"/>
      <c r="AJ126" s="821"/>
      <c r="AK126" s="822" t="s">
        <v>410</v>
      </c>
      <c r="AL126" s="820"/>
      <c r="AM126" s="820"/>
      <c r="AN126" s="820"/>
      <c r="AO126" s="821"/>
      <c r="AP126" s="867" t="s">
        <v>128</v>
      </c>
      <c r="AQ126" s="868"/>
      <c r="AR126" s="868"/>
      <c r="AS126" s="868"/>
      <c r="AT126" s="869"/>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897"/>
      <c r="CL126" s="898"/>
      <c r="CM126" s="898"/>
      <c r="CN126" s="898"/>
      <c r="CO126" s="899"/>
      <c r="CP126" s="855" t="s">
        <v>470</v>
      </c>
      <c r="CQ126" s="790"/>
      <c r="CR126" s="790"/>
      <c r="CS126" s="790"/>
      <c r="CT126" s="790"/>
      <c r="CU126" s="790"/>
      <c r="CV126" s="790"/>
      <c r="CW126" s="790"/>
      <c r="CX126" s="790"/>
      <c r="CY126" s="790"/>
      <c r="CZ126" s="790"/>
      <c r="DA126" s="790"/>
      <c r="DB126" s="790"/>
      <c r="DC126" s="790"/>
      <c r="DD126" s="790"/>
      <c r="DE126" s="790"/>
      <c r="DF126" s="791"/>
      <c r="DG126" s="856" t="s">
        <v>128</v>
      </c>
      <c r="DH126" s="857"/>
      <c r="DI126" s="857"/>
      <c r="DJ126" s="857"/>
      <c r="DK126" s="857"/>
      <c r="DL126" s="857" t="s">
        <v>128</v>
      </c>
      <c r="DM126" s="857"/>
      <c r="DN126" s="857"/>
      <c r="DO126" s="857"/>
      <c r="DP126" s="857"/>
      <c r="DQ126" s="857" t="s">
        <v>128</v>
      </c>
      <c r="DR126" s="857"/>
      <c r="DS126" s="857"/>
      <c r="DT126" s="857"/>
      <c r="DU126" s="857"/>
      <c r="DV126" s="834" t="s">
        <v>410</v>
      </c>
      <c r="DW126" s="834"/>
      <c r="DX126" s="834"/>
      <c r="DY126" s="834"/>
      <c r="DZ126" s="835"/>
    </row>
    <row r="127" spans="1:130" s="245" customFormat="1" ht="26.25" customHeight="1" x14ac:dyDescent="0.15">
      <c r="A127" s="862"/>
      <c r="B127" s="863"/>
      <c r="C127" s="881" t="s">
        <v>471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29</v>
      </c>
      <c r="AB127" s="820"/>
      <c r="AC127" s="820"/>
      <c r="AD127" s="820"/>
      <c r="AE127" s="821"/>
      <c r="AF127" s="822" t="s">
        <v>128</v>
      </c>
      <c r="AG127" s="820"/>
      <c r="AH127" s="820"/>
      <c r="AI127" s="820"/>
      <c r="AJ127" s="821"/>
      <c r="AK127" s="822" t="s">
        <v>128</v>
      </c>
      <c r="AL127" s="820"/>
      <c r="AM127" s="820"/>
      <c r="AN127" s="820"/>
      <c r="AO127" s="821"/>
      <c r="AP127" s="867" t="s">
        <v>410</v>
      </c>
      <c r="AQ127" s="868"/>
      <c r="AR127" s="868"/>
      <c r="AS127" s="868"/>
      <c r="AT127" s="869"/>
      <c r="AU127" s="281"/>
      <c r="AV127" s="281"/>
      <c r="AW127" s="281"/>
      <c r="AX127" s="884" t="s">
        <v>472</v>
      </c>
      <c r="AY127" s="852"/>
      <c r="AZ127" s="852"/>
      <c r="BA127" s="852"/>
      <c r="BB127" s="852"/>
      <c r="BC127" s="852"/>
      <c r="BD127" s="852"/>
      <c r="BE127" s="853"/>
      <c r="BF127" s="851" t="s">
        <v>473</v>
      </c>
      <c r="BG127" s="852"/>
      <c r="BH127" s="852"/>
      <c r="BI127" s="852"/>
      <c r="BJ127" s="852"/>
      <c r="BK127" s="852"/>
      <c r="BL127" s="853"/>
      <c r="BM127" s="851" t="s">
        <v>474</v>
      </c>
      <c r="BN127" s="852"/>
      <c r="BO127" s="852"/>
      <c r="BP127" s="852"/>
      <c r="BQ127" s="852"/>
      <c r="BR127" s="852"/>
      <c r="BS127" s="853"/>
      <c r="BT127" s="851" t="s">
        <v>475</v>
      </c>
      <c r="BU127" s="852"/>
      <c r="BV127" s="852"/>
      <c r="BW127" s="852"/>
      <c r="BX127" s="852"/>
      <c r="BY127" s="852"/>
      <c r="BZ127" s="854"/>
      <c r="CA127" s="281"/>
      <c r="CB127" s="281"/>
      <c r="CC127" s="281"/>
      <c r="CD127" s="282"/>
      <c r="CE127" s="282"/>
      <c r="CF127" s="282"/>
      <c r="CG127" s="279"/>
      <c r="CH127" s="279"/>
      <c r="CI127" s="279"/>
      <c r="CJ127" s="280"/>
      <c r="CK127" s="897"/>
      <c r="CL127" s="898"/>
      <c r="CM127" s="898"/>
      <c r="CN127" s="898"/>
      <c r="CO127" s="899"/>
      <c r="CP127" s="855" t="s">
        <v>476</v>
      </c>
      <c r="CQ127" s="790"/>
      <c r="CR127" s="790"/>
      <c r="CS127" s="790"/>
      <c r="CT127" s="790"/>
      <c r="CU127" s="790"/>
      <c r="CV127" s="790"/>
      <c r="CW127" s="790"/>
      <c r="CX127" s="790"/>
      <c r="CY127" s="790"/>
      <c r="CZ127" s="790"/>
      <c r="DA127" s="790"/>
      <c r="DB127" s="790"/>
      <c r="DC127" s="790"/>
      <c r="DD127" s="790"/>
      <c r="DE127" s="790"/>
      <c r="DF127" s="791"/>
      <c r="DG127" s="856" t="s">
        <v>128</v>
      </c>
      <c r="DH127" s="857"/>
      <c r="DI127" s="857"/>
      <c r="DJ127" s="857"/>
      <c r="DK127" s="857"/>
      <c r="DL127" s="857" t="s">
        <v>410</v>
      </c>
      <c r="DM127" s="857"/>
      <c r="DN127" s="857"/>
      <c r="DO127" s="857"/>
      <c r="DP127" s="857"/>
      <c r="DQ127" s="857" t="s">
        <v>410</v>
      </c>
      <c r="DR127" s="857"/>
      <c r="DS127" s="857"/>
      <c r="DT127" s="857"/>
      <c r="DU127" s="857"/>
      <c r="DV127" s="834" t="s">
        <v>410</v>
      </c>
      <c r="DW127" s="834"/>
      <c r="DX127" s="834"/>
      <c r="DY127" s="834"/>
      <c r="DZ127" s="835"/>
    </row>
    <row r="128" spans="1:130" s="245" customFormat="1" ht="26.25" customHeight="1" thickBot="1" x14ac:dyDescent="0.2">
      <c r="A128" s="836" t="s">
        <v>477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478</v>
      </c>
      <c r="X128" s="838"/>
      <c r="Y128" s="838"/>
      <c r="Z128" s="839"/>
      <c r="AA128" s="840">
        <v>109274</v>
      </c>
      <c r="AB128" s="841"/>
      <c r="AC128" s="841"/>
      <c r="AD128" s="841"/>
      <c r="AE128" s="842"/>
      <c r="AF128" s="843">
        <v>159013</v>
      </c>
      <c r="AG128" s="841"/>
      <c r="AH128" s="841"/>
      <c r="AI128" s="841"/>
      <c r="AJ128" s="842"/>
      <c r="AK128" s="843">
        <v>158426</v>
      </c>
      <c r="AL128" s="841"/>
      <c r="AM128" s="841"/>
      <c r="AN128" s="841"/>
      <c r="AO128" s="842"/>
      <c r="AP128" s="844"/>
      <c r="AQ128" s="845"/>
      <c r="AR128" s="845"/>
      <c r="AS128" s="845"/>
      <c r="AT128" s="846"/>
      <c r="AU128" s="281"/>
      <c r="AV128" s="281"/>
      <c r="AW128" s="281"/>
      <c r="AX128" s="847" t="s">
        <v>479</v>
      </c>
      <c r="AY128" s="848"/>
      <c r="AZ128" s="848"/>
      <c r="BA128" s="848"/>
      <c r="BB128" s="848"/>
      <c r="BC128" s="848"/>
      <c r="BD128" s="848"/>
      <c r="BE128" s="849"/>
      <c r="BF128" s="826" t="s">
        <v>128</v>
      </c>
      <c r="BG128" s="827"/>
      <c r="BH128" s="827"/>
      <c r="BI128" s="827"/>
      <c r="BJ128" s="827"/>
      <c r="BK128" s="827"/>
      <c r="BL128" s="850"/>
      <c r="BM128" s="826">
        <v>12.65</v>
      </c>
      <c r="BN128" s="827"/>
      <c r="BO128" s="827"/>
      <c r="BP128" s="827"/>
      <c r="BQ128" s="827"/>
      <c r="BR128" s="827"/>
      <c r="BS128" s="850"/>
      <c r="BT128" s="826">
        <v>20</v>
      </c>
      <c r="BU128" s="827"/>
      <c r="BV128" s="827"/>
      <c r="BW128" s="827"/>
      <c r="BX128" s="827"/>
      <c r="BY128" s="827"/>
      <c r="BZ128" s="828"/>
      <c r="CA128" s="282"/>
      <c r="CB128" s="282"/>
      <c r="CC128" s="282"/>
      <c r="CD128" s="282"/>
      <c r="CE128" s="282"/>
      <c r="CF128" s="282"/>
      <c r="CG128" s="279"/>
      <c r="CH128" s="279"/>
      <c r="CI128" s="279"/>
      <c r="CJ128" s="280"/>
      <c r="CK128" s="900"/>
      <c r="CL128" s="901"/>
      <c r="CM128" s="901"/>
      <c r="CN128" s="901"/>
      <c r="CO128" s="902"/>
      <c r="CP128" s="829" t="s">
        <v>480</v>
      </c>
      <c r="CQ128" s="768"/>
      <c r="CR128" s="768"/>
      <c r="CS128" s="768"/>
      <c r="CT128" s="768"/>
      <c r="CU128" s="768"/>
      <c r="CV128" s="768"/>
      <c r="CW128" s="768"/>
      <c r="CX128" s="768"/>
      <c r="CY128" s="768"/>
      <c r="CZ128" s="768"/>
      <c r="DA128" s="768"/>
      <c r="DB128" s="768"/>
      <c r="DC128" s="768"/>
      <c r="DD128" s="768"/>
      <c r="DE128" s="768"/>
      <c r="DF128" s="769"/>
      <c r="DG128" s="830">
        <v>130334</v>
      </c>
      <c r="DH128" s="831"/>
      <c r="DI128" s="831"/>
      <c r="DJ128" s="831"/>
      <c r="DK128" s="831"/>
      <c r="DL128" s="831">
        <v>121172</v>
      </c>
      <c r="DM128" s="831"/>
      <c r="DN128" s="831"/>
      <c r="DO128" s="831"/>
      <c r="DP128" s="831"/>
      <c r="DQ128" s="831">
        <v>112246</v>
      </c>
      <c r="DR128" s="831"/>
      <c r="DS128" s="831"/>
      <c r="DT128" s="831"/>
      <c r="DU128" s="831"/>
      <c r="DV128" s="832">
        <v>0.9</v>
      </c>
      <c r="DW128" s="832"/>
      <c r="DX128" s="832"/>
      <c r="DY128" s="832"/>
      <c r="DZ128" s="833"/>
    </row>
    <row r="129" spans="1:131" s="245"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481</v>
      </c>
      <c r="X129" s="817"/>
      <c r="Y129" s="817"/>
      <c r="Z129" s="818"/>
      <c r="AA129" s="819">
        <v>18173078</v>
      </c>
      <c r="AB129" s="820"/>
      <c r="AC129" s="820"/>
      <c r="AD129" s="820"/>
      <c r="AE129" s="821"/>
      <c r="AF129" s="822">
        <v>17536489</v>
      </c>
      <c r="AG129" s="820"/>
      <c r="AH129" s="820"/>
      <c r="AI129" s="820"/>
      <c r="AJ129" s="821"/>
      <c r="AK129" s="822">
        <v>17034385</v>
      </c>
      <c r="AL129" s="820"/>
      <c r="AM129" s="820"/>
      <c r="AN129" s="820"/>
      <c r="AO129" s="821"/>
      <c r="AP129" s="823"/>
      <c r="AQ129" s="824"/>
      <c r="AR129" s="824"/>
      <c r="AS129" s="824"/>
      <c r="AT129" s="825"/>
      <c r="AU129" s="283"/>
      <c r="AV129" s="283"/>
      <c r="AW129" s="283"/>
      <c r="AX129" s="789" t="s">
        <v>482</v>
      </c>
      <c r="AY129" s="790"/>
      <c r="AZ129" s="790"/>
      <c r="BA129" s="790"/>
      <c r="BB129" s="790"/>
      <c r="BC129" s="790"/>
      <c r="BD129" s="790"/>
      <c r="BE129" s="791"/>
      <c r="BF129" s="809" t="s">
        <v>128</v>
      </c>
      <c r="BG129" s="810"/>
      <c r="BH129" s="810"/>
      <c r="BI129" s="810"/>
      <c r="BJ129" s="810"/>
      <c r="BK129" s="810"/>
      <c r="BL129" s="811"/>
      <c r="BM129" s="809">
        <v>17.649999999999999</v>
      </c>
      <c r="BN129" s="810"/>
      <c r="BO129" s="810"/>
      <c r="BP129" s="810"/>
      <c r="BQ129" s="810"/>
      <c r="BR129" s="810"/>
      <c r="BS129" s="811"/>
      <c r="BT129" s="809">
        <v>30</v>
      </c>
      <c r="BU129" s="812"/>
      <c r="BV129" s="812"/>
      <c r="BW129" s="812"/>
      <c r="BX129" s="812"/>
      <c r="BY129" s="812"/>
      <c r="BZ129" s="813"/>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14" t="s">
        <v>483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484</v>
      </c>
      <c r="X130" s="817"/>
      <c r="Y130" s="817"/>
      <c r="Z130" s="818"/>
      <c r="AA130" s="819">
        <v>4019965</v>
      </c>
      <c r="AB130" s="820"/>
      <c r="AC130" s="820"/>
      <c r="AD130" s="820"/>
      <c r="AE130" s="821"/>
      <c r="AF130" s="822">
        <v>3945739</v>
      </c>
      <c r="AG130" s="820"/>
      <c r="AH130" s="820"/>
      <c r="AI130" s="820"/>
      <c r="AJ130" s="821"/>
      <c r="AK130" s="822">
        <v>3833968</v>
      </c>
      <c r="AL130" s="820"/>
      <c r="AM130" s="820"/>
      <c r="AN130" s="820"/>
      <c r="AO130" s="821"/>
      <c r="AP130" s="823"/>
      <c r="AQ130" s="824"/>
      <c r="AR130" s="824"/>
      <c r="AS130" s="824"/>
      <c r="AT130" s="825"/>
      <c r="AU130" s="283"/>
      <c r="AV130" s="283"/>
      <c r="AW130" s="283"/>
      <c r="AX130" s="789" t="s">
        <v>485</v>
      </c>
      <c r="AY130" s="790"/>
      <c r="AZ130" s="790"/>
      <c r="BA130" s="790"/>
      <c r="BB130" s="790"/>
      <c r="BC130" s="790"/>
      <c r="BD130" s="790"/>
      <c r="BE130" s="791"/>
      <c r="BF130" s="792">
        <v>6.6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486</v>
      </c>
      <c r="X131" s="800"/>
      <c r="Y131" s="800"/>
      <c r="Z131" s="801"/>
      <c r="AA131" s="802">
        <v>14153113</v>
      </c>
      <c r="AB131" s="803"/>
      <c r="AC131" s="803"/>
      <c r="AD131" s="803"/>
      <c r="AE131" s="804"/>
      <c r="AF131" s="805">
        <v>13590750</v>
      </c>
      <c r="AG131" s="803"/>
      <c r="AH131" s="803"/>
      <c r="AI131" s="803"/>
      <c r="AJ131" s="804"/>
      <c r="AK131" s="805">
        <v>13200417</v>
      </c>
      <c r="AL131" s="803"/>
      <c r="AM131" s="803"/>
      <c r="AN131" s="803"/>
      <c r="AO131" s="804"/>
      <c r="AP131" s="806"/>
      <c r="AQ131" s="807"/>
      <c r="AR131" s="807"/>
      <c r="AS131" s="807"/>
      <c r="AT131" s="808"/>
      <c r="AU131" s="283"/>
      <c r="AV131" s="283"/>
      <c r="AW131" s="283"/>
      <c r="AX131" s="767" t="s">
        <v>487</v>
      </c>
      <c r="AY131" s="768"/>
      <c r="AZ131" s="768"/>
      <c r="BA131" s="768"/>
      <c r="BB131" s="768"/>
      <c r="BC131" s="768"/>
      <c r="BD131" s="768"/>
      <c r="BE131" s="769"/>
      <c r="BF131" s="770">
        <v>17.899999999999999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776" t="s">
        <v>488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489</v>
      </c>
      <c r="W132" s="780"/>
      <c r="X132" s="780"/>
      <c r="Y132" s="780"/>
      <c r="Z132" s="781"/>
      <c r="AA132" s="782">
        <v>8.63073728</v>
      </c>
      <c r="AB132" s="783"/>
      <c r="AC132" s="783"/>
      <c r="AD132" s="783"/>
      <c r="AE132" s="784"/>
      <c r="AF132" s="785">
        <v>5.5768592610000001</v>
      </c>
      <c r="AG132" s="783"/>
      <c r="AH132" s="783"/>
      <c r="AI132" s="783"/>
      <c r="AJ132" s="784"/>
      <c r="AK132" s="785">
        <v>5.7591665479999996</v>
      </c>
      <c r="AL132" s="783"/>
      <c r="AM132" s="783"/>
      <c r="AN132" s="783"/>
      <c r="AO132" s="784"/>
      <c r="AP132" s="786"/>
      <c r="AQ132" s="787"/>
      <c r="AR132" s="787"/>
      <c r="AS132" s="787"/>
      <c r="AT132" s="788"/>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490</v>
      </c>
      <c r="W133" s="759"/>
      <c r="X133" s="759"/>
      <c r="Y133" s="759"/>
      <c r="Z133" s="760"/>
      <c r="AA133" s="761">
        <v>9.1</v>
      </c>
      <c r="AB133" s="762"/>
      <c r="AC133" s="762"/>
      <c r="AD133" s="762"/>
      <c r="AE133" s="763"/>
      <c r="AF133" s="761">
        <v>7.8</v>
      </c>
      <c r="AG133" s="762"/>
      <c r="AH133" s="762"/>
      <c r="AI133" s="762"/>
      <c r="AJ133" s="763"/>
      <c r="AK133" s="761">
        <v>6.6</v>
      </c>
      <c r="AL133" s="762"/>
      <c r="AM133" s="762"/>
      <c r="AN133" s="762"/>
      <c r="AO133" s="763"/>
      <c r="AP133" s="764"/>
      <c r="AQ133" s="765"/>
      <c r="AR133" s="765"/>
      <c r="AS133" s="765"/>
      <c r="AT133" s="76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stJqTuDAKb2Jee0cnzvUiCLk48ScQ8HQnI6XA8fBdAK5mP8rGzfsbNIPoSnNK6yQDVgtzx9/9u/lnX4Se0uqlw==" saltValue="f6gEh+EfgGb5LpHEHPEd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71" zoomScaleNormal="85" zoomScaleSheetLayoutView="100" workbookViewId="0">
      <selection activeCell="R13" sqref="R13:V13"/>
    </sheetView>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491</v>
      </c>
    </row>
    <row r="98" spans="24:120" hidden="1" x14ac:dyDescent="0.15">
      <c r="CS98" s="289"/>
      <c r="CX98" s="289"/>
      <c r="DC98" s="289"/>
      <c r="DH98" s="289"/>
    </row>
    <row r="99" spans="24:120" hidden="1" x14ac:dyDescent="0.15">
      <c r="CS99" s="289"/>
      <c r="CX99" s="289"/>
      <c r="DC99" s="289"/>
      <c r="DH99" s="289"/>
    </row>
    <row r="100" spans="24:120" hidden="1" x14ac:dyDescent="0.15"/>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7Y37GyV/ld1IOar+PRMO2sTBIvXHpsIbQqWXOwQtzogFSUfjEYbD+bCC5n4G7Z+W1Z5FcgiCviGvEQOBs5fFw==" saltValue="EE7iBn8L8ycfHi37rXhM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R13" sqref="R13:V13"/>
    </sheetView>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X063Of9ZRQz1s6EMppa87GMx3c0ZI/A1OvcAwGaCrsWaWiUjGFBxEvNjOOKBediH/0LC8s1RAgmAGpR5pthZQ==" saltValue="Yu6Ejdu9L8lDJuornzLn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R13" sqref="R13:V13"/>
    </sheetView>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492</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493</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77" t="s">
        <v>494</v>
      </c>
      <c r="AP7" s="302"/>
      <c r="AQ7" s="303" t="s">
        <v>495</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78"/>
      <c r="AP8" s="308" t="s">
        <v>496</v>
      </c>
      <c r="AQ8" s="309" t="s">
        <v>497</v>
      </c>
      <c r="AR8" s="310" t="s">
        <v>498</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91" t="s">
        <v>499</v>
      </c>
      <c r="AL9" s="1192"/>
      <c r="AM9" s="1192"/>
      <c r="AN9" s="1193"/>
      <c r="AO9" s="311">
        <v>4708572</v>
      </c>
      <c r="AP9" s="311">
        <v>151865</v>
      </c>
      <c r="AQ9" s="312">
        <v>90414</v>
      </c>
      <c r="AR9" s="313">
        <v>68</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91" t="s">
        <v>500</v>
      </c>
      <c r="AL10" s="1192"/>
      <c r="AM10" s="1192"/>
      <c r="AN10" s="1193"/>
      <c r="AO10" s="314">
        <v>130927</v>
      </c>
      <c r="AP10" s="314">
        <v>4223</v>
      </c>
      <c r="AQ10" s="315">
        <v>7325</v>
      </c>
      <c r="AR10" s="316">
        <v>-42.3</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91" t="s">
        <v>501</v>
      </c>
      <c r="AL11" s="1192"/>
      <c r="AM11" s="1192"/>
      <c r="AN11" s="1193"/>
      <c r="AO11" s="314">
        <v>31118</v>
      </c>
      <c r="AP11" s="314">
        <v>1004</v>
      </c>
      <c r="AQ11" s="315">
        <v>9426</v>
      </c>
      <c r="AR11" s="316">
        <v>-89.3</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91" t="s">
        <v>502</v>
      </c>
      <c r="AL12" s="1192"/>
      <c r="AM12" s="1192"/>
      <c r="AN12" s="1193"/>
      <c r="AO12" s="314">
        <v>40635</v>
      </c>
      <c r="AP12" s="314">
        <v>1311</v>
      </c>
      <c r="AQ12" s="315">
        <v>1167</v>
      </c>
      <c r="AR12" s="316">
        <v>12.3</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91" t="s">
        <v>503</v>
      </c>
      <c r="AL13" s="1192"/>
      <c r="AM13" s="1192"/>
      <c r="AN13" s="1193"/>
      <c r="AO13" s="314" t="s">
        <v>504</v>
      </c>
      <c r="AP13" s="314" t="s">
        <v>504</v>
      </c>
      <c r="AQ13" s="315">
        <v>3</v>
      </c>
      <c r="AR13" s="316" t="s">
        <v>504</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91" t="s">
        <v>505</v>
      </c>
      <c r="AL14" s="1192"/>
      <c r="AM14" s="1192"/>
      <c r="AN14" s="1193"/>
      <c r="AO14" s="314" t="s">
        <v>504</v>
      </c>
      <c r="AP14" s="314" t="s">
        <v>504</v>
      </c>
      <c r="AQ14" s="315">
        <v>4078</v>
      </c>
      <c r="AR14" s="316" t="s">
        <v>504</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91" t="s">
        <v>506</v>
      </c>
      <c r="AL15" s="1192"/>
      <c r="AM15" s="1192"/>
      <c r="AN15" s="1193"/>
      <c r="AO15" s="314">
        <v>157797</v>
      </c>
      <c r="AP15" s="314">
        <v>5089</v>
      </c>
      <c r="AQ15" s="315">
        <v>2195</v>
      </c>
      <c r="AR15" s="316">
        <v>131.80000000000001</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94" t="s">
        <v>507</v>
      </c>
      <c r="AL16" s="1195"/>
      <c r="AM16" s="1195"/>
      <c r="AN16" s="1196"/>
      <c r="AO16" s="314">
        <v>-502916</v>
      </c>
      <c r="AP16" s="314">
        <v>-16220</v>
      </c>
      <c r="AQ16" s="315">
        <v>-8893</v>
      </c>
      <c r="AR16" s="316">
        <v>82.4</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94" t="s">
        <v>187</v>
      </c>
      <c r="AL17" s="1195"/>
      <c r="AM17" s="1195"/>
      <c r="AN17" s="1196"/>
      <c r="AO17" s="314">
        <v>4566133</v>
      </c>
      <c r="AP17" s="314">
        <v>147271</v>
      </c>
      <c r="AQ17" s="315">
        <v>105714</v>
      </c>
      <c r="AR17" s="316">
        <v>39.299999999999997</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508</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509</v>
      </c>
      <c r="AP20" s="322" t="s">
        <v>510</v>
      </c>
      <c r="AQ20" s="323" t="s">
        <v>511</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88" t="s">
        <v>512</v>
      </c>
      <c r="AL21" s="1189"/>
      <c r="AM21" s="1189"/>
      <c r="AN21" s="1190"/>
      <c r="AO21" s="326">
        <v>16.350000000000001</v>
      </c>
      <c r="AP21" s="327">
        <v>10.07</v>
      </c>
      <c r="AQ21" s="328">
        <v>6.28</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88" t="s">
        <v>513</v>
      </c>
      <c r="AL22" s="1189"/>
      <c r="AM22" s="1189"/>
      <c r="AN22" s="1190"/>
      <c r="AO22" s="331">
        <v>98.3</v>
      </c>
      <c r="AP22" s="332">
        <v>97.6</v>
      </c>
      <c r="AQ22" s="333">
        <v>0.7</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514</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515</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516</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77" t="s">
        <v>494</v>
      </c>
      <c r="AP30" s="302"/>
      <c r="AQ30" s="303" t="s">
        <v>495</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78"/>
      <c r="AP31" s="308" t="s">
        <v>496</v>
      </c>
      <c r="AQ31" s="309" t="s">
        <v>497</v>
      </c>
      <c r="AR31" s="310" t="s">
        <v>498</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79" t="s">
        <v>517</v>
      </c>
      <c r="AL32" s="1180"/>
      <c r="AM32" s="1180"/>
      <c r="AN32" s="1181"/>
      <c r="AO32" s="341">
        <v>4402239</v>
      </c>
      <c r="AP32" s="341">
        <v>141985</v>
      </c>
      <c r="AQ32" s="342">
        <v>67110</v>
      </c>
      <c r="AR32" s="343">
        <v>111.6</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79" t="s">
        <v>518</v>
      </c>
      <c r="AL33" s="1180"/>
      <c r="AM33" s="1180"/>
      <c r="AN33" s="1181"/>
      <c r="AO33" s="341" t="s">
        <v>504</v>
      </c>
      <c r="AP33" s="341" t="s">
        <v>504</v>
      </c>
      <c r="AQ33" s="342" t="s">
        <v>504</v>
      </c>
      <c r="AR33" s="343" t="s">
        <v>504</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79" t="s">
        <v>519</v>
      </c>
      <c r="AL34" s="1180"/>
      <c r="AM34" s="1180"/>
      <c r="AN34" s="1181"/>
      <c r="AO34" s="341" t="s">
        <v>504</v>
      </c>
      <c r="AP34" s="341" t="s">
        <v>504</v>
      </c>
      <c r="AQ34" s="342">
        <v>6</v>
      </c>
      <c r="AR34" s="343" t="s">
        <v>504</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79" t="s">
        <v>520</v>
      </c>
      <c r="AL35" s="1180"/>
      <c r="AM35" s="1180"/>
      <c r="AN35" s="1181"/>
      <c r="AO35" s="341">
        <v>266223</v>
      </c>
      <c r="AP35" s="341">
        <v>8586</v>
      </c>
      <c r="AQ35" s="342">
        <v>17795</v>
      </c>
      <c r="AR35" s="343">
        <v>-51.8</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79" t="s">
        <v>521</v>
      </c>
      <c r="AL36" s="1180"/>
      <c r="AM36" s="1180"/>
      <c r="AN36" s="1181"/>
      <c r="AO36" s="341">
        <v>83242</v>
      </c>
      <c r="AP36" s="341">
        <v>2685</v>
      </c>
      <c r="AQ36" s="342">
        <v>2500</v>
      </c>
      <c r="AR36" s="343">
        <v>7.4</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79" t="s">
        <v>522</v>
      </c>
      <c r="AL37" s="1180"/>
      <c r="AM37" s="1180"/>
      <c r="AN37" s="1181"/>
      <c r="AO37" s="341" t="s">
        <v>504</v>
      </c>
      <c r="AP37" s="341" t="s">
        <v>504</v>
      </c>
      <c r="AQ37" s="342">
        <v>1001</v>
      </c>
      <c r="AR37" s="343" t="s">
        <v>504</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82" t="s">
        <v>523</v>
      </c>
      <c r="AL38" s="1183"/>
      <c r="AM38" s="1183"/>
      <c r="AN38" s="1184"/>
      <c r="AO38" s="344">
        <v>924</v>
      </c>
      <c r="AP38" s="344">
        <v>30</v>
      </c>
      <c r="AQ38" s="345">
        <v>4</v>
      </c>
      <c r="AR38" s="333">
        <v>650</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82" t="s">
        <v>524</v>
      </c>
      <c r="AL39" s="1183"/>
      <c r="AM39" s="1183"/>
      <c r="AN39" s="1184"/>
      <c r="AO39" s="341">
        <v>-158426</v>
      </c>
      <c r="AP39" s="341">
        <v>-5110</v>
      </c>
      <c r="AQ39" s="342">
        <v>-3748</v>
      </c>
      <c r="AR39" s="343">
        <v>36.299999999999997</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79" t="s">
        <v>525</v>
      </c>
      <c r="AL40" s="1180"/>
      <c r="AM40" s="1180"/>
      <c r="AN40" s="1181"/>
      <c r="AO40" s="341">
        <v>-3833968</v>
      </c>
      <c r="AP40" s="341">
        <v>-123656</v>
      </c>
      <c r="AQ40" s="342">
        <v>-58908</v>
      </c>
      <c r="AR40" s="343">
        <v>109.9</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85" t="s">
        <v>300</v>
      </c>
      <c r="AL41" s="1186"/>
      <c r="AM41" s="1186"/>
      <c r="AN41" s="1187"/>
      <c r="AO41" s="341">
        <v>760234</v>
      </c>
      <c r="AP41" s="341">
        <v>24520</v>
      </c>
      <c r="AQ41" s="342">
        <v>25761</v>
      </c>
      <c r="AR41" s="343">
        <v>-4.8</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526</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527</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528</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72" t="s">
        <v>494</v>
      </c>
      <c r="AN49" s="1174" t="s">
        <v>529</v>
      </c>
      <c r="AO49" s="1175"/>
      <c r="AP49" s="1175"/>
      <c r="AQ49" s="1175"/>
      <c r="AR49" s="1176"/>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73"/>
      <c r="AN50" s="357" t="s">
        <v>530</v>
      </c>
      <c r="AO50" s="358" t="s">
        <v>531</v>
      </c>
      <c r="AP50" s="359" t="s">
        <v>532</v>
      </c>
      <c r="AQ50" s="360" t="s">
        <v>533</v>
      </c>
      <c r="AR50" s="361" t="s">
        <v>534</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535</v>
      </c>
      <c r="AL51" s="354"/>
      <c r="AM51" s="362">
        <v>7979801</v>
      </c>
      <c r="AN51" s="363">
        <v>241812</v>
      </c>
      <c r="AO51" s="364">
        <v>19.2</v>
      </c>
      <c r="AP51" s="365">
        <v>106614</v>
      </c>
      <c r="AQ51" s="366">
        <v>17.2</v>
      </c>
      <c r="AR51" s="367">
        <v>2</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536</v>
      </c>
      <c r="AM52" s="370">
        <v>3014387</v>
      </c>
      <c r="AN52" s="371">
        <v>91345</v>
      </c>
      <c r="AO52" s="372">
        <v>45.2</v>
      </c>
      <c r="AP52" s="373">
        <v>45545</v>
      </c>
      <c r="AQ52" s="374">
        <v>20.7</v>
      </c>
      <c r="AR52" s="375">
        <v>24.5</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537</v>
      </c>
      <c r="AL53" s="354"/>
      <c r="AM53" s="362">
        <v>6355546</v>
      </c>
      <c r="AN53" s="363">
        <v>195417</v>
      </c>
      <c r="AO53" s="364">
        <v>-19.2</v>
      </c>
      <c r="AP53" s="365">
        <v>85459</v>
      </c>
      <c r="AQ53" s="366">
        <v>-19.8</v>
      </c>
      <c r="AR53" s="367">
        <v>0.6</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536</v>
      </c>
      <c r="AM54" s="370">
        <v>2160920</v>
      </c>
      <c r="AN54" s="371">
        <v>66443</v>
      </c>
      <c r="AO54" s="372">
        <v>-27.3</v>
      </c>
      <c r="AP54" s="373">
        <v>44378</v>
      </c>
      <c r="AQ54" s="374">
        <v>-2.6</v>
      </c>
      <c r="AR54" s="375">
        <v>-24.7</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538</v>
      </c>
      <c r="AL55" s="354"/>
      <c r="AM55" s="362">
        <v>5724949</v>
      </c>
      <c r="AN55" s="363">
        <v>179730</v>
      </c>
      <c r="AO55" s="364">
        <v>-8</v>
      </c>
      <c r="AP55" s="365">
        <v>83280</v>
      </c>
      <c r="AQ55" s="366">
        <v>-2.5</v>
      </c>
      <c r="AR55" s="367">
        <v>-5.5</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536</v>
      </c>
      <c r="AM56" s="370">
        <v>2128987</v>
      </c>
      <c r="AN56" s="371">
        <v>66838</v>
      </c>
      <c r="AO56" s="372">
        <v>0.6</v>
      </c>
      <c r="AP56" s="373">
        <v>43123</v>
      </c>
      <c r="AQ56" s="374">
        <v>-2.8</v>
      </c>
      <c r="AR56" s="375">
        <v>3.4</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539</v>
      </c>
      <c r="AL57" s="354"/>
      <c r="AM57" s="362">
        <v>6800422</v>
      </c>
      <c r="AN57" s="363">
        <v>216484</v>
      </c>
      <c r="AO57" s="364">
        <v>20.399999999999999</v>
      </c>
      <c r="AP57" s="365">
        <v>88968</v>
      </c>
      <c r="AQ57" s="366">
        <v>6.8</v>
      </c>
      <c r="AR57" s="367">
        <v>13.6</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536</v>
      </c>
      <c r="AM58" s="370">
        <v>2619197</v>
      </c>
      <c r="AN58" s="371">
        <v>83379</v>
      </c>
      <c r="AO58" s="372">
        <v>24.7</v>
      </c>
      <c r="AP58" s="373">
        <v>45482</v>
      </c>
      <c r="AQ58" s="374">
        <v>5.5</v>
      </c>
      <c r="AR58" s="375">
        <v>19.2</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540</v>
      </c>
      <c r="AL59" s="354"/>
      <c r="AM59" s="362">
        <v>7070904</v>
      </c>
      <c r="AN59" s="363">
        <v>228057</v>
      </c>
      <c r="AO59" s="364">
        <v>5.3</v>
      </c>
      <c r="AP59" s="365">
        <v>85173</v>
      </c>
      <c r="AQ59" s="366">
        <v>-4.3</v>
      </c>
      <c r="AR59" s="367">
        <v>9.6</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536</v>
      </c>
      <c r="AM60" s="370">
        <v>2737601</v>
      </c>
      <c r="AN60" s="371">
        <v>88295</v>
      </c>
      <c r="AO60" s="372">
        <v>5.9</v>
      </c>
      <c r="AP60" s="373">
        <v>43913</v>
      </c>
      <c r="AQ60" s="374">
        <v>-3.4</v>
      </c>
      <c r="AR60" s="375">
        <v>9.3000000000000007</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541</v>
      </c>
      <c r="AL61" s="376"/>
      <c r="AM61" s="377">
        <v>6786324</v>
      </c>
      <c r="AN61" s="378">
        <v>212300</v>
      </c>
      <c r="AO61" s="379">
        <v>3.5</v>
      </c>
      <c r="AP61" s="380">
        <v>89899</v>
      </c>
      <c r="AQ61" s="381">
        <v>-0.5</v>
      </c>
      <c r="AR61" s="367">
        <v>4</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536</v>
      </c>
      <c r="AM62" s="370">
        <v>2532218</v>
      </c>
      <c r="AN62" s="371">
        <v>79260</v>
      </c>
      <c r="AO62" s="372">
        <v>9.8000000000000007</v>
      </c>
      <c r="AP62" s="373">
        <v>44488</v>
      </c>
      <c r="AQ62" s="374">
        <v>3.5</v>
      </c>
      <c r="AR62" s="375">
        <v>6.3</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paJmKxF0mVx0uHq7Jxvo+q+wvgzQnACCawlsCpQxfMBralqYrRnUT5dl5Lkz/+yit8bAQSpJWV4pbU5U+vePYw==" saltValue="s7OKqqXMqEkSm4lyGssg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01" zoomScaleNormal="100" zoomScaleSheetLayoutView="55" workbookViewId="0">
      <selection activeCell="R13" sqref="R13:V13"/>
    </sheetView>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9"/>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q4JIr1GS4ZAw23bd7G2wMFZQCIakU/iXNcsY7/Fa0n4YilxCvTB0D8nurUqvZyYo1MGHLZzkGZ+TanmPOhfRQ==" saltValue="mqYbsKN49cS2r9NPi1A5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6" zoomScaleNormal="100" zoomScaleSheetLayoutView="55" workbookViewId="0">
      <selection activeCell="R13" sqref="R13:V13"/>
    </sheetView>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CEi1+5y0ReofA6ikDsbS2KVF6c2JBhbz5AGfwGJgVxzRx9y35zeRRpIhEBuMRsW7eysnIwVxh5WIpwvOUO5bA==" saltValue="h/tOVr6J+BZy9X1jGSfK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0" zoomScaleSheetLayoutView="100" workbookViewId="0">
      <selection activeCell="R13" sqref="R13:V1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97" t="s">
        <v>3</v>
      </c>
      <c r="D47" s="1197"/>
      <c r="E47" s="1198"/>
      <c r="F47" s="11">
        <v>13.58</v>
      </c>
      <c r="G47" s="12">
        <v>15.02</v>
      </c>
      <c r="H47" s="12">
        <v>16.54</v>
      </c>
      <c r="I47" s="12">
        <v>13.15</v>
      </c>
      <c r="J47" s="13">
        <v>13.19</v>
      </c>
    </row>
    <row r="48" spans="2:10" ht="57.75" customHeight="1" x14ac:dyDescent="0.15">
      <c r="B48" s="14"/>
      <c r="C48" s="1199" t="s">
        <v>4</v>
      </c>
      <c r="D48" s="1199"/>
      <c r="E48" s="1200"/>
      <c r="F48" s="15">
        <v>2.12</v>
      </c>
      <c r="G48" s="16">
        <v>1.89</v>
      </c>
      <c r="H48" s="16">
        <v>1.46</v>
      </c>
      <c r="I48" s="16">
        <v>2.68</v>
      </c>
      <c r="J48" s="17">
        <v>4.08</v>
      </c>
    </row>
    <row r="49" spans="2:10" ht="57.75" customHeight="1" thickBot="1" x14ac:dyDescent="0.2">
      <c r="B49" s="18"/>
      <c r="C49" s="1201" t="s">
        <v>5</v>
      </c>
      <c r="D49" s="1201"/>
      <c r="E49" s="1202"/>
      <c r="F49" s="19">
        <v>7.3</v>
      </c>
      <c r="G49" s="20">
        <v>2.41</v>
      </c>
      <c r="H49" s="20">
        <v>1.06</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vn+jI38z/HJ4V6r0wT3uhQK4R+oZD1Qk6aUZhYdbHEkSWYGhrVexU2PT8u2hxgzIfIO4BmFpF4U6oon5L1mdw==" saltValue="lbYwaVJ2TDG3PA/8xTi4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0" zoomScaleSheetLayoutView="100" workbookViewId="0">
      <selection activeCell="R13" sqref="R13:V1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09" t="s">
        <v>552</v>
      </c>
      <c r="D34" s="1209"/>
      <c r="E34" s="1210"/>
      <c r="F34" s="32">
        <v>2.95</v>
      </c>
      <c r="G34" s="33">
        <v>3.05</v>
      </c>
      <c r="H34" s="33">
        <v>3.38</v>
      </c>
      <c r="I34" s="33">
        <v>4.3</v>
      </c>
      <c r="J34" s="34">
        <v>4.67</v>
      </c>
      <c r="K34" s="22"/>
      <c r="L34" s="22"/>
      <c r="M34" s="22"/>
      <c r="N34" s="22"/>
      <c r="O34" s="22"/>
      <c r="P34" s="22"/>
    </row>
    <row r="35" spans="1:16" ht="39" customHeight="1" x14ac:dyDescent="0.15">
      <c r="A35" s="22"/>
      <c r="B35" s="35"/>
      <c r="C35" s="1203" t="s">
        <v>553</v>
      </c>
      <c r="D35" s="1204"/>
      <c r="E35" s="1205"/>
      <c r="F35" s="36">
        <v>2.11</v>
      </c>
      <c r="G35" s="37">
        <v>1.88</v>
      </c>
      <c r="H35" s="37">
        <v>1.45</v>
      </c>
      <c r="I35" s="37">
        <v>2.67</v>
      </c>
      <c r="J35" s="38">
        <v>4.07</v>
      </c>
      <c r="K35" s="22"/>
      <c r="L35" s="22"/>
      <c r="M35" s="22"/>
      <c r="N35" s="22"/>
      <c r="O35" s="22"/>
      <c r="P35" s="22"/>
    </row>
    <row r="36" spans="1:16" ht="39" customHeight="1" x14ac:dyDescent="0.15">
      <c r="A36" s="22"/>
      <c r="B36" s="35"/>
      <c r="C36" s="1203" t="s">
        <v>554</v>
      </c>
      <c r="D36" s="1204"/>
      <c r="E36" s="1205"/>
      <c r="F36" s="36">
        <v>0.17</v>
      </c>
      <c r="G36" s="37">
        <v>0.3</v>
      </c>
      <c r="H36" s="37">
        <v>0.46</v>
      </c>
      <c r="I36" s="37">
        <v>0.01</v>
      </c>
      <c r="J36" s="38">
        <v>0.87</v>
      </c>
      <c r="K36" s="22"/>
      <c r="L36" s="22"/>
      <c r="M36" s="22"/>
      <c r="N36" s="22"/>
      <c r="O36" s="22"/>
      <c r="P36" s="22"/>
    </row>
    <row r="37" spans="1:16" ht="39" customHeight="1" x14ac:dyDescent="0.15">
      <c r="A37" s="22"/>
      <c r="B37" s="35"/>
      <c r="C37" s="1203" t="s">
        <v>555</v>
      </c>
      <c r="D37" s="1204"/>
      <c r="E37" s="1205"/>
      <c r="F37" s="36">
        <v>1.02</v>
      </c>
      <c r="G37" s="37">
        <v>0.56999999999999995</v>
      </c>
      <c r="H37" s="37">
        <v>0.2</v>
      </c>
      <c r="I37" s="37">
        <v>0.48</v>
      </c>
      <c r="J37" s="38">
        <v>0.62</v>
      </c>
      <c r="K37" s="22"/>
      <c r="L37" s="22"/>
      <c r="M37" s="22"/>
      <c r="N37" s="22"/>
      <c r="O37" s="22"/>
      <c r="P37" s="22"/>
    </row>
    <row r="38" spans="1:16" ht="39" customHeight="1" x14ac:dyDescent="0.15">
      <c r="A38" s="22"/>
      <c r="B38" s="35"/>
      <c r="C38" s="1203" t="s">
        <v>556</v>
      </c>
      <c r="D38" s="1204"/>
      <c r="E38" s="1205"/>
      <c r="F38" s="36">
        <v>0.01</v>
      </c>
      <c r="G38" s="37">
        <v>0.01</v>
      </c>
      <c r="H38" s="37">
        <v>0.01</v>
      </c>
      <c r="I38" s="37">
        <v>0.01</v>
      </c>
      <c r="J38" s="38">
        <v>0.01</v>
      </c>
      <c r="K38" s="22"/>
      <c r="L38" s="22"/>
      <c r="M38" s="22"/>
      <c r="N38" s="22"/>
      <c r="O38" s="22"/>
      <c r="P38" s="22"/>
    </row>
    <row r="39" spans="1:16" ht="39" customHeight="1" x14ac:dyDescent="0.15">
      <c r="A39" s="22"/>
      <c r="B39" s="35"/>
      <c r="C39" s="1203" t="s">
        <v>557</v>
      </c>
      <c r="D39" s="1204"/>
      <c r="E39" s="1205"/>
      <c r="F39" s="36">
        <v>0</v>
      </c>
      <c r="G39" s="37">
        <v>0</v>
      </c>
      <c r="H39" s="37">
        <v>0</v>
      </c>
      <c r="I39" s="37">
        <v>0</v>
      </c>
      <c r="J39" s="38">
        <v>0</v>
      </c>
      <c r="K39" s="22"/>
      <c r="L39" s="22"/>
      <c r="M39" s="22"/>
      <c r="N39" s="22"/>
      <c r="O39" s="22"/>
      <c r="P39" s="22"/>
    </row>
    <row r="40" spans="1:16" ht="39" customHeight="1" x14ac:dyDescent="0.15">
      <c r="A40" s="22"/>
      <c r="B40" s="35"/>
      <c r="C40" s="1203" t="s">
        <v>558</v>
      </c>
      <c r="D40" s="1204"/>
      <c r="E40" s="1205"/>
      <c r="F40" s="36">
        <v>0</v>
      </c>
      <c r="G40" s="37">
        <v>0</v>
      </c>
      <c r="H40" s="37">
        <v>0</v>
      </c>
      <c r="I40" s="37">
        <v>0</v>
      </c>
      <c r="J40" s="38">
        <v>0</v>
      </c>
      <c r="K40" s="22"/>
      <c r="L40" s="22"/>
      <c r="M40" s="22"/>
      <c r="N40" s="22"/>
      <c r="O40" s="22"/>
      <c r="P40" s="22"/>
    </row>
    <row r="41" spans="1:16" ht="39" customHeight="1" x14ac:dyDescent="0.15">
      <c r="A41" s="22"/>
      <c r="B41" s="35"/>
      <c r="C41" s="1203" t="s">
        <v>559</v>
      </c>
      <c r="D41" s="1204"/>
      <c r="E41" s="1205"/>
      <c r="F41" s="36">
        <v>0</v>
      </c>
      <c r="G41" s="37">
        <v>0</v>
      </c>
      <c r="H41" s="37">
        <v>0</v>
      </c>
      <c r="I41" s="37">
        <v>0</v>
      </c>
      <c r="J41" s="38">
        <v>0</v>
      </c>
      <c r="K41" s="22"/>
      <c r="L41" s="22"/>
      <c r="M41" s="22"/>
      <c r="N41" s="22"/>
      <c r="O41" s="22"/>
      <c r="P41" s="22"/>
    </row>
    <row r="42" spans="1:16" ht="39" customHeight="1" x14ac:dyDescent="0.15">
      <c r="A42" s="22"/>
      <c r="B42" s="39"/>
      <c r="C42" s="1203" t="s">
        <v>560</v>
      </c>
      <c r="D42" s="1204"/>
      <c r="E42" s="1205"/>
      <c r="F42" s="36" t="s">
        <v>504</v>
      </c>
      <c r="G42" s="37" t="s">
        <v>504</v>
      </c>
      <c r="H42" s="37" t="s">
        <v>561</v>
      </c>
      <c r="I42" s="37" t="s">
        <v>504</v>
      </c>
      <c r="J42" s="38" t="s">
        <v>504</v>
      </c>
      <c r="K42" s="22"/>
      <c r="L42" s="22"/>
      <c r="M42" s="22"/>
      <c r="N42" s="22"/>
      <c r="O42" s="22"/>
      <c r="P42" s="22"/>
    </row>
    <row r="43" spans="1:16" ht="39" customHeight="1" thickBot="1" x14ac:dyDescent="0.2">
      <c r="A43" s="22"/>
      <c r="B43" s="40"/>
      <c r="C43" s="1206" t="s">
        <v>562</v>
      </c>
      <c r="D43" s="1207"/>
      <c r="E43" s="1208"/>
      <c r="F43" s="41">
        <v>0.06</v>
      </c>
      <c r="G43" s="42">
        <v>0.13</v>
      </c>
      <c r="H43" s="42">
        <v>0.06</v>
      </c>
      <c r="I43" s="42">
        <v>0.17</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fWxYdudczzrH8Vi6X8GEu+6ymGDzHy4CrKH9HQEq09htHUiQPre+XIuDBfvmifKECKOjEE0rYQjH/jN2n63wA==" saltValue="n/GcdeDV5jCZBqYfi0mH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G59" sqref="G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29" t="s">
        <v>11</v>
      </c>
      <c r="C45" s="1230"/>
      <c r="D45" s="58"/>
      <c r="E45" s="1235" t="s">
        <v>12</v>
      </c>
      <c r="F45" s="1235"/>
      <c r="G45" s="1235"/>
      <c r="H45" s="1235"/>
      <c r="I45" s="1235"/>
      <c r="J45" s="1236"/>
      <c r="K45" s="59">
        <v>5654</v>
      </c>
      <c r="L45" s="60">
        <v>5326</v>
      </c>
      <c r="M45" s="60">
        <v>4989</v>
      </c>
      <c r="N45" s="60">
        <v>4529</v>
      </c>
      <c r="O45" s="61">
        <v>4402</v>
      </c>
      <c r="P45" s="48"/>
      <c r="Q45" s="48"/>
      <c r="R45" s="48"/>
      <c r="S45" s="48"/>
      <c r="T45" s="48"/>
      <c r="U45" s="48"/>
    </row>
    <row r="46" spans="1:21" ht="30.75" customHeight="1" x14ac:dyDescent="0.15">
      <c r="A46" s="48"/>
      <c r="B46" s="1231"/>
      <c r="C46" s="1232"/>
      <c r="D46" s="62"/>
      <c r="E46" s="1213" t="s">
        <v>13</v>
      </c>
      <c r="F46" s="1213"/>
      <c r="G46" s="1213"/>
      <c r="H46" s="1213"/>
      <c r="I46" s="1213"/>
      <c r="J46" s="1214"/>
      <c r="K46" s="63" t="s">
        <v>504</v>
      </c>
      <c r="L46" s="64" t="s">
        <v>504</v>
      </c>
      <c r="M46" s="64" t="s">
        <v>504</v>
      </c>
      <c r="N46" s="64" t="s">
        <v>504</v>
      </c>
      <c r="O46" s="65" t="s">
        <v>504</v>
      </c>
      <c r="P46" s="48"/>
      <c r="Q46" s="48"/>
      <c r="R46" s="48"/>
      <c r="S46" s="48"/>
      <c r="T46" s="48"/>
      <c r="U46" s="48"/>
    </row>
    <row r="47" spans="1:21" ht="30.75" customHeight="1" x14ac:dyDescent="0.15">
      <c r="A47" s="48"/>
      <c r="B47" s="1231"/>
      <c r="C47" s="1232"/>
      <c r="D47" s="62"/>
      <c r="E47" s="1213" t="s">
        <v>14</v>
      </c>
      <c r="F47" s="1213"/>
      <c r="G47" s="1213"/>
      <c r="H47" s="1213"/>
      <c r="I47" s="1213"/>
      <c r="J47" s="1214"/>
      <c r="K47" s="63" t="s">
        <v>504</v>
      </c>
      <c r="L47" s="64" t="s">
        <v>504</v>
      </c>
      <c r="M47" s="64" t="s">
        <v>504</v>
      </c>
      <c r="N47" s="64" t="s">
        <v>504</v>
      </c>
      <c r="O47" s="65" t="s">
        <v>504</v>
      </c>
      <c r="P47" s="48"/>
      <c r="Q47" s="48"/>
      <c r="R47" s="48"/>
      <c r="S47" s="48"/>
      <c r="T47" s="48"/>
      <c r="U47" s="48"/>
    </row>
    <row r="48" spans="1:21" ht="30.75" customHeight="1" x14ac:dyDescent="0.15">
      <c r="A48" s="48"/>
      <c r="B48" s="1231"/>
      <c r="C48" s="1232"/>
      <c r="D48" s="62"/>
      <c r="E48" s="1213" t="s">
        <v>15</v>
      </c>
      <c r="F48" s="1213"/>
      <c r="G48" s="1213"/>
      <c r="H48" s="1213"/>
      <c r="I48" s="1213"/>
      <c r="J48" s="1214"/>
      <c r="K48" s="63">
        <v>253</v>
      </c>
      <c r="L48" s="64">
        <v>316</v>
      </c>
      <c r="M48" s="64">
        <v>280</v>
      </c>
      <c r="N48" s="64">
        <v>246</v>
      </c>
      <c r="O48" s="65">
        <v>266</v>
      </c>
      <c r="P48" s="48"/>
      <c r="Q48" s="48"/>
      <c r="R48" s="48"/>
      <c r="S48" s="48"/>
      <c r="T48" s="48"/>
      <c r="U48" s="48"/>
    </row>
    <row r="49" spans="1:21" ht="30.75" customHeight="1" x14ac:dyDescent="0.15">
      <c r="A49" s="48"/>
      <c r="B49" s="1231"/>
      <c r="C49" s="1232"/>
      <c r="D49" s="62"/>
      <c r="E49" s="1213" t="s">
        <v>16</v>
      </c>
      <c r="F49" s="1213"/>
      <c r="G49" s="1213"/>
      <c r="H49" s="1213"/>
      <c r="I49" s="1213"/>
      <c r="J49" s="1214"/>
      <c r="K49" s="63">
        <v>105</v>
      </c>
      <c r="L49" s="64">
        <v>120</v>
      </c>
      <c r="M49" s="64">
        <v>78</v>
      </c>
      <c r="N49" s="64">
        <v>84</v>
      </c>
      <c r="O49" s="65">
        <v>83</v>
      </c>
      <c r="P49" s="48"/>
      <c r="Q49" s="48"/>
      <c r="R49" s="48"/>
      <c r="S49" s="48"/>
      <c r="T49" s="48"/>
      <c r="U49" s="48"/>
    </row>
    <row r="50" spans="1:21" ht="30.75" customHeight="1" x14ac:dyDescent="0.15">
      <c r="A50" s="48"/>
      <c r="B50" s="1231"/>
      <c r="C50" s="1232"/>
      <c r="D50" s="62"/>
      <c r="E50" s="1213" t="s">
        <v>17</v>
      </c>
      <c r="F50" s="1213"/>
      <c r="G50" s="1213"/>
      <c r="H50" s="1213"/>
      <c r="I50" s="1213"/>
      <c r="J50" s="1214"/>
      <c r="K50" s="63">
        <v>0</v>
      </c>
      <c r="L50" s="64">
        <v>0</v>
      </c>
      <c r="M50" s="64">
        <v>0</v>
      </c>
      <c r="N50" s="64" t="s">
        <v>504</v>
      </c>
      <c r="O50" s="65" t="s">
        <v>504</v>
      </c>
      <c r="P50" s="48"/>
      <c r="Q50" s="48"/>
      <c r="R50" s="48"/>
      <c r="S50" s="48"/>
      <c r="T50" s="48"/>
      <c r="U50" s="48"/>
    </row>
    <row r="51" spans="1:21" ht="30.75" customHeight="1" x14ac:dyDescent="0.15">
      <c r="A51" s="48"/>
      <c r="B51" s="1233"/>
      <c r="C51" s="1234"/>
      <c r="D51" s="66"/>
      <c r="E51" s="1213" t="s">
        <v>18</v>
      </c>
      <c r="F51" s="1213"/>
      <c r="G51" s="1213"/>
      <c r="H51" s="1213"/>
      <c r="I51" s="1213"/>
      <c r="J51" s="1214"/>
      <c r="K51" s="63">
        <v>5</v>
      </c>
      <c r="L51" s="64">
        <v>8</v>
      </c>
      <c r="M51" s="64">
        <v>4</v>
      </c>
      <c r="N51" s="64">
        <v>4</v>
      </c>
      <c r="O51" s="65">
        <v>1</v>
      </c>
      <c r="P51" s="48"/>
      <c r="Q51" s="48"/>
      <c r="R51" s="48"/>
      <c r="S51" s="48"/>
      <c r="T51" s="48"/>
      <c r="U51" s="48"/>
    </row>
    <row r="52" spans="1:21" ht="30.75" customHeight="1" x14ac:dyDescent="0.15">
      <c r="A52" s="48"/>
      <c r="B52" s="1211" t="s">
        <v>19</v>
      </c>
      <c r="C52" s="1212"/>
      <c r="D52" s="66"/>
      <c r="E52" s="1213" t="s">
        <v>20</v>
      </c>
      <c r="F52" s="1213"/>
      <c r="G52" s="1213"/>
      <c r="H52" s="1213"/>
      <c r="I52" s="1213"/>
      <c r="J52" s="1214"/>
      <c r="K52" s="63">
        <v>4570</v>
      </c>
      <c r="L52" s="64">
        <v>4430</v>
      </c>
      <c r="M52" s="64">
        <v>4129</v>
      </c>
      <c r="N52" s="64">
        <v>4105</v>
      </c>
      <c r="O52" s="65">
        <v>3992</v>
      </c>
      <c r="P52" s="48"/>
      <c r="Q52" s="48"/>
      <c r="R52" s="48"/>
      <c r="S52" s="48"/>
      <c r="T52" s="48"/>
      <c r="U52" s="48"/>
    </row>
    <row r="53" spans="1:21" ht="30.75" customHeight="1" thickBot="1" x14ac:dyDescent="0.2">
      <c r="A53" s="48"/>
      <c r="B53" s="1215" t="s">
        <v>21</v>
      </c>
      <c r="C53" s="1216"/>
      <c r="D53" s="67"/>
      <c r="E53" s="1217" t="s">
        <v>22</v>
      </c>
      <c r="F53" s="1217"/>
      <c r="G53" s="1217"/>
      <c r="H53" s="1217"/>
      <c r="I53" s="1217"/>
      <c r="J53" s="1218"/>
      <c r="K53" s="68">
        <v>1447</v>
      </c>
      <c r="L53" s="69">
        <v>1340</v>
      </c>
      <c r="M53" s="69">
        <v>1222</v>
      </c>
      <c r="N53" s="69">
        <v>758</v>
      </c>
      <c r="O53" s="70">
        <v>760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19" t="s">
        <v>25</v>
      </c>
      <c r="C57" s="1220"/>
      <c r="D57" s="1223" t="s">
        <v>26</v>
      </c>
      <c r="E57" s="1224"/>
      <c r="F57" s="1224"/>
      <c r="G57" s="1224"/>
      <c r="H57" s="1224"/>
      <c r="I57" s="1224"/>
      <c r="J57" s="1225"/>
      <c r="K57" s="384" t="s">
        <v>504</v>
      </c>
      <c r="L57" s="82" t="s">
        <v>504</v>
      </c>
      <c r="M57" s="82" t="s">
        <v>504</v>
      </c>
      <c r="N57" s="82" t="s">
        <v>504</v>
      </c>
      <c r="O57" s="83" t="s">
        <v>504</v>
      </c>
    </row>
    <row r="58" spans="1:21" ht="31.5" customHeight="1" thickBot="1" x14ac:dyDescent="0.2">
      <c r="B58" s="1221"/>
      <c r="C58" s="1222"/>
      <c r="D58" s="1226" t="s">
        <v>27</v>
      </c>
      <c r="E58" s="1227"/>
      <c r="F58" s="1227"/>
      <c r="G58" s="1227"/>
      <c r="H58" s="1227"/>
      <c r="I58" s="1227"/>
      <c r="J58" s="1228"/>
      <c r="K58" s="84" t="s">
        <v>504</v>
      </c>
      <c r="L58" s="85" t="s">
        <v>504</v>
      </c>
      <c r="M58" s="85" t="s">
        <v>504</v>
      </c>
      <c r="N58" s="85" t="s">
        <v>504</v>
      </c>
      <c r="O58" s="86" t="s">
        <v>504</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C3tY7omfzSEyhhzpSPvhmffQkFMBrB5mxUwRWerZKXsSh+KIkx6C9pBLfrViZjFxrspG3bIZshq9TKhnWSBvg==" saltValue="vRE7yukoZzkJUFg7cbnJ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election activeCell="R13" sqref="R13:V13"/>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545</v>
      </c>
      <c r="J40" s="98" t="s">
        <v>546</v>
      </c>
      <c r="K40" s="98" t="s">
        <v>547</v>
      </c>
      <c r="L40" s="98" t="s">
        <v>548</v>
      </c>
      <c r="M40" s="99" t="s">
        <v>549</v>
      </c>
    </row>
    <row r="41" spans="2:13" ht="27.75" customHeight="1" x14ac:dyDescent="0.15">
      <c r="B41" s="1249" t="s">
        <v>30</v>
      </c>
      <c r="C41" s="1250"/>
      <c r="D41" s="100"/>
      <c r="E41" s="1251" t="s">
        <v>31</v>
      </c>
      <c r="F41" s="1251"/>
      <c r="G41" s="1251"/>
      <c r="H41" s="1252"/>
      <c r="I41" s="101">
        <v>46746</v>
      </c>
      <c r="J41" s="102">
        <v>45600</v>
      </c>
      <c r="K41" s="102">
        <v>44629</v>
      </c>
      <c r="L41" s="102">
        <v>43923</v>
      </c>
      <c r="M41" s="103">
        <v>44196</v>
      </c>
    </row>
    <row r="42" spans="2:13" ht="27.75" customHeight="1" x14ac:dyDescent="0.15">
      <c r="B42" s="1239"/>
      <c r="C42" s="1240"/>
      <c r="D42" s="104"/>
      <c r="E42" s="1243" t="s">
        <v>32</v>
      </c>
      <c r="F42" s="1243"/>
      <c r="G42" s="1243"/>
      <c r="H42" s="1244"/>
      <c r="I42" s="105" t="s">
        <v>504</v>
      </c>
      <c r="J42" s="106">
        <v>326</v>
      </c>
      <c r="K42" s="106">
        <v>170</v>
      </c>
      <c r="L42" s="106">
        <v>159</v>
      </c>
      <c r="M42" s="107">
        <v>148</v>
      </c>
    </row>
    <row r="43" spans="2:13" ht="27.75" customHeight="1" x14ac:dyDescent="0.15">
      <c r="B43" s="1239"/>
      <c r="C43" s="1240"/>
      <c r="D43" s="104"/>
      <c r="E43" s="1243" t="s">
        <v>33</v>
      </c>
      <c r="F43" s="1243"/>
      <c r="G43" s="1243"/>
      <c r="H43" s="1244"/>
      <c r="I43" s="105">
        <v>2911</v>
      </c>
      <c r="J43" s="106">
        <v>2732</v>
      </c>
      <c r="K43" s="106">
        <v>2651</v>
      </c>
      <c r="L43" s="106">
        <v>2586</v>
      </c>
      <c r="M43" s="107">
        <v>2480</v>
      </c>
    </row>
    <row r="44" spans="2:13" ht="27.75" customHeight="1" x14ac:dyDescent="0.15">
      <c r="B44" s="1239"/>
      <c r="C44" s="1240"/>
      <c r="D44" s="104"/>
      <c r="E44" s="1243" t="s">
        <v>34</v>
      </c>
      <c r="F44" s="1243"/>
      <c r="G44" s="1243"/>
      <c r="H44" s="1244"/>
      <c r="I44" s="105">
        <v>1167</v>
      </c>
      <c r="J44" s="106">
        <v>1306</v>
      </c>
      <c r="K44" s="106">
        <v>1220</v>
      </c>
      <c r="L44" s="106">
        <v>1139</v>
      </c>
      <c r="M44" s="107">
        <v>1084</v>
      </c>
    </row>
    <row r="45" spans="2:13" ht="27.75" customHeight="1" x14ac:dyDescent="0.15">
      <c r="B45" s="1239"/>
      <c r="C45" s="1240"/>
      <c r="D45" s="104"/>
      <c r="E45" s="1243" t="s">
        <v>35</v>
      </c>
      <c r="F45" s="1243"/>
      <c r="G45" s="1243"/>
      <c r="H45" s="1244"/>
      <c r="I45" s="105">
        <v>1360</v>
      </c>
      <c r="J45" s="106">
        <v>1489</v>
      </c>
      <c r="K45" s="106">
        <v>1838</v>
      </c>
      <c r="L45" s="106">
        <v>1932</v>
      </c>
      <c r="M45" s="107">
        <v>2058</v>
      </c>
    </row>
    <row r="46" spans="2:13" ht="27.75" customHeight="1" x14ac:dyDescent="0.15">
      <c r="B46" s="1239"/>
      <c r="C46" s="1240"/>
      <c r="D46" s="108"/>
      <c r="E46" s="1243" t="s">
        <v>36</v>
      </c>
      <c r="F46" s="1243"/>
      <c r="G46" s="1243"/>
      <c r="H46" s="1244"/>
      <c r="I46" s="105">
        <v>145</v>
      </c>
      <c r="J46" s="106">
        <v>138</v>
      </c>
      <c r="K46" s="106">
        <v>130</v>
      </c>
      <c r="L46" s="106">
        <v>121</v>
      </c>
      <c r="M46" s="107">
        <v>112</v>
      </c>
    </row>
    <row r="47" spans="2:13" ht="27.75" customHeight="1" x14ac:dyDescent="0.15">
      <c r="B47" s="1239"/>
      <c r="C47" s="1240"/>
      <c r="D47" s="109"/>
      <c r="E47" s="1253" t="s">
        <v>37</v>
      </c>
      <c r="F47" s="1254"/>
      <c r="G47" s="1254"/>
      <c r="H47" s="1255"/>
      <c r="I47" s="105" t="s">
        <v>504</v>
      </c>
      <c r="J47" s="106" t="s">
        <v>504</v>
      </c>
      <c r="K47" s="106" t="s">
        <v>504</v>
      </c>
      <c r="L47" s="106" t="s">
        <v>504</v>
      </c>
      <c r="M47" s="107" t="s">
        <v>504</v>
      </c>
    </row>
    <row r="48" spans="2:13" ht="27.75" customHeight="1" x14ac:dyDescent="0.15">
      <c r="B48" s="1239"/>
      <c r="C48" s="1240"/>
      <c r="D48" s="104"/>
      <c r="E48" s="1243" t="s">
        <v>38</v>
      </c>
      <c r="F48" s="1243"/>
      <c r="G48" s="1243"/>
      <c r="H48" s="1244"/>
      <c r="I48" s="105" t="s">
        <v>504</v>
      </c>
      <c r="J48" s="106" t="s">
        <v>504</v>
      </c>
      <c r="K48" s="106" t="s">
        <v>504</v>
      </c>
      <c r="L48" s="106" t="s">
        <v>504</v>
      </c>
      <c r="M48" s="107" t="s">
        <v>504</v>
      </c>
    </row>
    <row r="49" spans="2:13" ht="27.75" customHeight="1" x14ac:dyDescent="0.15">
      <c r="B49" s="1241"/>
      <c r="C49" s="1242"/>
      <c r="D49" s="104"/>
      <c r="E49" s="1243" t="s">
        <v>39</v>
      </c>
      <c r="F49" s="1243"/>
      <c r="G49" s="1243"/>
      <c r="H49" s="1244"/>
      <c r="I49" s="105" t="s">
        <v>504</v>
      </c>
      <c r="J49" s="106" t="s">
        <v>504</v>
      </c>
      <c r="K49" s="106" t="s">
        <v>504</v>
      </c>
      <c r="L49" s="106" t="s">
        <v>504</v>
      </c>
      <c r="M49" s="107" t="s">
        <v>504</v>
      </c>
    </row>
    <row r="50" spans="2:13" ht="27.75" customHeight="1" x14ac:dyDescent="0.15">
      <c r="B50" s="1237" t="s">
        <v>40</v>
      </c>
      <c r="C50" s="1238"/>
      <c r="D50" s="110"/>
      <c r="E50" s="1243" t="s">
        <v>41</v>
      </c>
      <c r="F50" s="1243"/>
      <c r="G50" s="1243"/>
      <c r="H50" s="1244"/>
      <c r="I50" s="105">
        <v>9914</v>
      </c>
      <c r="J50" s="106">
        <v>10773</v>
      </c>
      <c r="K50" s="106">
        <v>10935</v>
      </c>
      <c r="L50" s="106">
        <v>11226</v>
      </c>
      <c r="M50" s="107">
        <v>11243</v>
      </c>
    </row>
    <row r="51" spans="2:13" ht="27.75" customHeight="1" x14ac:dyDescent="0.15">
      <c r="B51" s="1239"/>
      <c r="C51" s="1240"/>
      <c r="D51" s="104"/>
      <c r="E51" s="1243" t="s">
        <v>42</v>
      </c>
      <c r="F51" s="1243"/>
      <c r="G51" s="1243"/>
      <c r="H51" s="1244"/>
      <c r="I51" s="105">
        <v>877</v>
      </c>
      <c r="J51" s="106">
        <v>787</v>
      </c>
      <c r="K51" s="106">
        <v>1169</v>
      </c>
      <c r="L51" s="106">
        <v>1182</v>
      </c>
      <c r="M51" s="107">
        <v>1143</v>
      </c>
    </row>
    <row r="52" spans="2:13" ht="27.75" customHeight="1" x14ac:dyDescent="0.15">
      <c r="B52" s="1241"/>
      <c r="C52" s="1242"/>
      <c r="D52" s="104"/>
      <c r="E52" s="1243" t="s">
        <v>43</v>
      </c>
      <c r="F52" s="1243"/>
      <c r="G52" s="1243"/>
      <c r="H52" s="1244"/>
      <c r="I52" s="105">
        <v>38207</v>
      </c>
      <c r="J52" s="106">
        <v>37965</v>
      </c>
      <c r="K52" s="106">
        <v>36605</v>
      </c>
      <c r="L52" s="106">
        <v>35055</v>
      </c>
      <c r="M52" s="107">
        <v>35329</v>
      </c>
    </row>
    <row r="53" spans="2:13" ht="27.75" customHeight="1" thickBot="1" x14ac:dyDescent="0.2">
      <c r="B53" s="1245" t="s">
        <v>44</v>
      </c>
      <c r="C53" s="1246"/>
      <c r="D53" s="111"/>
      <c r="E53" s="1247" t="s">
        <v>45</v>
      </c>
      <c r="F53" s="1247"/>
      <c r="G53" s="1247"/>
      <c r="H53" s="1248"/>
      <c r="I53" s="112">
        <v>3331</v>
      </c>
      <c r="J53" s="113">
        <v>2067</v>
      </c>
      <c r="K53" s="113">
        <v>1929</v>
      </c>
      <c r="L53" s="113">
        <v>2397</v>
      </c>
      <c r="M53" s="114">
        <v>2363</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FT2NDCyfjeZCfwHk0LbHJmGXJPPeHCnfYaYWtOwN+KVkVtvk+zBIgoyA7EYLJ5vUPNVn4MD+kZMVCj7/l4nbw==" saltValue="jYqVbe6OMMwrCRJluJD4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 zoomScale="70" zoomScaleNormal="70"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547</v>
      </c>
      <c r="G54" s="123" t="s">
        <v>548</v>
      </c>
      <c r="H54" s="124" t="s">
        <v>549</v>
      </c>
    </row>
    <row r="55" spans="2:8" ht="52.5" customHeight="1" x14ac:dyDescent="0.15">
      <c r="B55" s="125"/>
      <c r="C55" s="1264" t="s">
        <v>48</v>
      </c>
      <c r="D55" s="1264"/>
      <c r="E55" s="1265"/>
      <c r="F55" s="126">
        <v>3005</v>
      </c>
      <c r="G55" s="126">
        <v>2306</v>
      </c>
      <c r="H55" s="127">
        <v>2247</v>
      </c>
    </row>
    <row r="56" spans="2:8" ht="52.5" customHeight="1" x14ac:dyDescent="0.15">
      <c r="B56" s="128"/>
      <c r="C56" s="1266" t="s">
        <v>49</v>
      </c>
      <c r="D56" s="1266"/>
      <c r="E56" s="1267"/>
      <c r="F56" s="129">
        <v>3028</v>
      </c>
      <c r="G56" s="129">
        <v>4049</v>
      </c>
      <c r="H56" s="130">
        <v>4349</v>
      </c>
    </row>
    <row r="57" spans="2:8" ht="53.25" customHeight="1" x14ac:dyDescent="0.15">
      <c r="B57" s="128"/>
      <c r="C57" s="1268" t="s">
        <v>50</v>
      </c>
      <c r="D57" s="1268"/>
      <c r="E57" s="1269"/>
      <c r="F57" s="131">
        <v>8675</v>
      </c>
      <c r="G57" s="131">
        <v>8755</v>
      </c>
      <c r="H57" s="132">
        <v>8471</v>
      </c>
    </row>
    <row r="58" spans="2:8" ht="45.75" customHeight="1" x14ac:dyDescent="0.15">
      <c r="B58" s="133"/>
      <c r="C58" s="1256" t="s">
        <v>585</v>
      </c>
      <c r="D58" s="1257"/>
      <c r="E58" s="1258"/>
      <c r="F58" s="134">
        <v>3168</v>
      </c>
      <c r="G58" s="134">
        <v>3081</v>
      </c>
      <c r="H58" s="135">
        <v>2883</v>
      </c>
    </row>
    <row r="59" spans="2:8" ht="45.75" customHeight="1" x14ac:dyDescent="0.15">
      <c r="B59" s="133"/>
      <c r="C59" s="1256" t="s">
        <v>586</v>
      </c>
      <c r="D59" s="1257"/>
      <c r="E59" s="1258"/>
      <c r="F59" s="134">
        <v>2326</v>
      </c>
      <c r="G59" s="134">
        <v>2227</v>
      </c>
      <c r="H59" s="135">
        <v>1998</v>
      </c>
    </row>
    <row r="60" spans="2:8" ht="45.75" customHeight="1" x14ac:dyDescent="0.15">
      <c r="B60" s="133"/>
      <c r="C60" s="1256" t="s">
        <v>587</v>
      </c>
      <c r="D60" s="1257"/>
      <c r="E60" s="1258"/>
      <c r="F60" s="134">
        <v>1364</v>
      </c>
      <c r="G60" s="134">
        <v>1445</v>
      </c>
      <c r="H60" s="135">
        <v>1584</v>
      </c>
    </row>
    <row r="61" spans="2:8" ht="45.75" customHeight="1" x14ac:dyDescent="0.15">
      <c r="B61" s="133"/>
      <c r="C61" s="1256" t="s">
        <v>588</v>
      </c>
      <c r="D61" s="1257"/>
      <c r="E61" s="1258"/>
      <c r="F61" s="134">
        <v>1000</v>
      </c>
      <c r="G61" s="134">
        <v>1000</v>
      </c>
      <c r="H61" s="135">
        <v>1000</v>
      </c>
    </row>
    <row r="62" spans="2:8" ht="45.75" customHeight="1" thickBot="1" x14ac:dyDescent="0.2">
      <c r="B62" s="136"/>
      <c r="C62" s="1259" t="s">
        <v>589</v>
      </c>
      <c r="D62" s="1260"/>
      <c r="E62" s="1261"/>
      <c r="F62" s="137">
        <v>521</v>
      </c>
      <c r="G62" s="137">
        <v>521</v>
      </c>
      <c r="H62" s="138">
        <v>481</v>
      </c>
    </row>
    <row r="63" spans="2:8" ht="52.5" customHeight="1" thickBot="1" x14ac:dyDescent="0.2">
      <c r="B63" s="139"/>
      <c r="C63" s="1262" t="s">
        <v>51</v>
      </c>
      <c r="D63" s="1262"/>
      <c r="E63" s="1263"/>
      <c r="F63" s="140">
        <v>14708</v>
      </c>
      <c r="G63" s="140">
        <v>15110</v>
      </c>
      <c r="H63" s="141">
        <v>15067</v>
      </c>
    </row>
    <row r="64" spans="2:8" ht="15" customHeight="1" x14ac:dyDescent="0.15"/>
    <row r="65" ht="0" hidden="1" customHeight="1" x14ac:dyDescent="0.15"/>
    <row r="66" ht="0" hidden="1" customHeight="1" x14ac:dyDescent="0.15"/>
  </sheetData>
  <sheetProtection algorithmName="SHA-512" hashValue="AZhN9Mmn/oLCoC9lvV4CXP4KO7AV7JMJgw9inVc5P+ehfQW3oIKhzD5cru2pr06RkXLnQVa61jwjc6HEz37qwA==" saltValue="QtE8/TvtiPkJFzAMoNH2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U1" zoomScaleNormal="100" zoomScaleSheetLayoutView="55" workbookViewId="0">
      <selection activeCell="BS1" sqref="BS1"/>
    </sheetView>
  </sheetViews>
  <sheetFormatPr defaultColWidth="0" defaultRowHeight="13.5" customHeight="1" zeroHeight="1" x14ac:dyDescent="0.15"/>
  <cols>
    <col min="1" max="1" width="6.375" style="1272" customWidth="1"/>
    <col min="2" max="107" width="2.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270"/>
      <c r="B1" s="1271"/>
      <c r="DD1" s="1272"/>
      <c r="DE1" s="1272"/>
    </row>
    <row r="2" spans="1:143"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89" customForma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0"/>
      <c r="DG10" s="290"/>
      <c r="DH10" s="290"/>
      <c r="DI10" s="290"/>
      <c r="DJ10" s="290"/>
      <c r="DK10" s="290"/>
      <c r="DL10" s="290"/>
      <c r="DM10" s="290"/>
      <c r="DN10" s="290"/>
      <c r="DO10" s="290"/>
      <c r="DP10" s="290"/>
      <c r="DQ10" s="290"/>
      <c r="DR10" s="290"/>
      <c r="DS10" s="290"/>
      <c r="DT10" s="290"/>
      <c r="DU10" s="290"/>
      <c r="DV10" s="290"/>
      <c r="DW10" s="290"/>
      <c r="EM10" s="289" t="s">
        <v>592</v>
      </c>
    </row>
    <row r="11" spans="1:143" s="289" customFormat="1"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0"/>
      <c r="DG12" s="290"/>
      <c r="DH12" s="290"/>
      <c r="DI12" s="290"/>
      <c r="DJ12" s="290"/>
      <c r="DK12" s="290"/>
      <c r="DL12" s="290"/>
      <c r="DM12" s="290"/>
      <c r="DN12" s="290"/>
      <c r="DO12" s="290"/>
      <c r="DP12" s="290"/>
      <c r="DQ12" s="290"/>
      <c r="DR12" s="290"/>
      <c r="DS12" s="290"/>
      <c r="DT12" s="290"/>
      <c r="DU12" s="290"/>
      <c r="DV12" s="290"/>
      <c r="DW12" s="290"/>
      <c r="EM12" s="289" t="s">
        <v>592</v>
      </c>
    </row>
    <row r="13" spans="1:143" s="289" customForma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1272"/>
      <c r="DE19" s="1272"/>
    </row>
    <row r="20" spans="1:351" x14ac:dyDescent="0.15">
      <c r="DD20" s="1272"/>
      <c r="DE20" s="1272"/>
    </row>
    <row r="21" spans="1:351" ht="17.25" x14ac:dyDescent="0.1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x14ac:dyDescent="0.15">
      <c r="B22" s="1279"/>
      <c r="MM22" s="1278"/>
    </row>
    <row r="23" spans="1:351" x14ac:dyDescent="0.15">
      <c r="B23" s="1279"/>
    </row>
    <row r="24" spans="1:351" x14ac:dyDescent="0.15">
      <c r="B24" s="1279"/>
    </row>
    <row r="25" spans="1:351" x14ac:dyDescent="0.15">
      <c r="B25" s="1279"/>
    </row>
    <row r="26" spans="1:351" x14ac:dyDescent="0.15">
      <c r="B26" s="1279"/>
    </row>
    <row r="27" spans="1:351" x14ac:dyDescent="0.15">
      <c r="B27" s="1279"/>
    </row>
    <row r="28" spans="1:351" x14ac:dyDescent="0.15">
      <c r="B28" s="1279"/>
    </row>
    <row r="29" spans="1:351" x14ac:dyDescent="0.15">
      <c r="B29" s="1279"/>
    </row>
    <row r="30" spans="1:351" x14ac:dyDescent="0.15">
      <c r="B30" s="1279"/>
    </row>
    <row r="31" spans="1:351" x14ac:dyDescent="0.15">
      <c r="B31" s="1279"/>
    </row>
    <row r="32" spans="1:351" x14ac:dyDescent="0.15">
      <c r="B32" s="1279"/>
    </row>
    <row r="33" spans="2:109" x14ac:dyDescent="0.15">
      <c r="B33" s="1279"/>
    </row>
    <row r="34" spans="2:109" x14ac:dyDescent="0.15">
      <c r="B34" s="1279"/>
    </row>
    <row r="35" spans="2:109" x14ac:dyDescent="0.15">
      <c r="B35" s="1279"/>
    </row>
    <row r="36" spans="2:109" x14ac:dyDescent="0.15">
      <c r="B36" s="1279"/>
    </row>
    <row r="37" spans="2:109" x14ac:dyDescent="0.15">
      <c r="B37" s="1279"/>
    </row>
    <row r="38" spans="2:109" x14ac:dyDescent="0.15">
      <c r="B38" s="1279"/>
    </row>
    <row r="39" spans="2:109" x14ac:dyDescent="0.15">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x14ac:dyDescent="0.15">
      <c r="B40" s="1284"/>
      <c r="DD40" s="1284"/>
      <c r="DE40" s="1272"/>
    </row>
    <row r="41" spans="2:109" ht="17.25" x14ac:dyDescent="0.15">
      <c r="B41" s="1285" t="s">
        <v>593</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x14ac:dyDescent="0.15">
      <c r="B42" s="1279"/>
      <c r="G42" s="1286"/>
      <c r="I42" s="1287"/>
      <c r="J42" s="1287"/>
      <c r="K42" s="1287"/>
      <c r="AM42" s="1286"/>
      <c r="AN42" s="1286" t="s">
        <v>594</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15">
      <c r="B43" s="1279"/>
      <c r="AN43" s="1288" t="s">
        <v>595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x14ac:dyDescent="0.15">
      <c r="B49" s="1279"/>
      <c r="AN49" s="1272" t="s">
        <v>596</v>
      </c>
    </row>
    <row r="50" spans="1:109" x14ac:dyDescent="0.15">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545</v>
      </c>
      <c r="BQ50" s="1304"/>
      <c r="BR50" s="1304"/>
      <c r="BS50" s="1304"/>
      <c r="BT50" s="1304"/>
      <c r="BU50" s="1304"/>
      <c r="BV50" s="1304"/>
      <c r="BW50" s="1304"/>
      <c r="BX50" s="1304" t="s">
        <v>546</v>
      </c>
      <c r="BY50" s="1304"/>
      <c r="BZ50" s="1304"/>
      <c r="CA50" s="1304"/>
      <c r="CB50" s="1304"/>
      <c r="CC50" s="1304"/>
      <c r="CD50" s="1304"/>
      <c r="CE50" s="1304"/>
      <c r="CF50" s="1304" t="s">
        <v>547</v>
      </c>
      <c r="CG50" s="1304"/>
      <c r="CH50" s="1304"/>
      <c r="CI50" s="1304"/>
      <c r="CJ50" s="1304"/>
      <c r="CK50" s="1304"/>
      <c r="CL50" s="1304"/>
      <c r="CM50" s="1304"/>
      <c r="CN50" s="1304" t="s">
        <v>548</v>
      </c>
      <c r="CO50" s="1304"/>
      <c r="CP50" s="1304"/>
      <c r="CQ50" s="1304"/>
      <c r="CR50" s="1304"/>
      <c r="CS50" s="1304"/>
      <c r="CT50" s="1304"/>
      <c r="CU50" s="1304"/>
      <c r="CV50" s="1304" t="s">
        <v>549</v>
      </c>
      <c r="CW50" s="1304"/>
      <c r="CX50" s="1304"/>
      <c r="CY50" s="1304"/>
      <c r="CZ50" s="1304"/>
      <c r="DA50" s="1304"/>
      <c r="DB50" s="1304"/>
      <c r="DC50" s="1304"/>
    </row>
    <row r="51" spans="1:109" ht="13.5" customHeight="1" x14ac:dyDescent="0.15">
      <c r="B51" s="1279"/>
      <c r="G51" s="1305"/>
      <c r="H51" s="1305"/>
      <c r="I51" s="1306"/>
      <c r="J51" s="1306"/>
      <c r="K51" s="1307"/>
      <c r="L51" s="1307"/>
      <c r="M51" s="1307"/>
      <c r="N51" s="1307"/>
      <c r="AM51" s="1297"/>
      <c r="AN51" s="1308" t="s">
        <v>597</v>
      </c>
      <c r="AO51" s="1308"/>
      <c r="AP51" s="1308"/>
      <c r="AQ51" s="1308"/>
      <c r="AR51" s="1308"/>
      <c r="AS51" s="1308"/>
      <c r="AT51" s="1308"/>
      <c r="AU51" s="1308"/>
      <c r="AV51" s="1308"/>
      <c r="AW51" s="1308"/>
      <c r="AX51" s="1308"/>
      <c r="AY51" s="1308"/>
      <c r="AZ51" s="1308"/>
      <c r="BA51" s="1308"/>
      <c r="BB51" s="1308" t="s">
        <v>598</v>
      </c>
      <c r="BC51" s="1308"/>
      <c r="BD51" s="1308"/>
      <c r="BE51" s="1308"/>
      <c r="BF51" s="1308"/>
      <c r="BG51" s="1308"/>
      <c r="BH51" s="1308"/>
      <c r="BI51" s="1308"/>
      <c r="BJ51" s="1308"/>
      <c r="BK51" s="1308"/>
      <c r="BL51" s="1308"/>
      <c r="BM51" s="1308"/>
      <c r="BN51" s="1308"/>
      <c r="BO51" s="1308"/>
      <c r="BP51" s="1309"/>
      <c r="BQ51" s="1310"/>
      <c r="BR51" s="1310"/>
      <c r="BS51" s="1310"/>
      <c r="BT51" s="1310"/>
      <c r="BU51" s="1310"/>
      <c r="BV51" s="1310"/>
      <c r="BW51" s="1310"/>
      <c r="BX51" s="1309"/>
      <c r="BY51" s="1310"/>
      <c r="BZ51" s="1310"/>
      <c r="CA51" s="1310"/>
      <c r="CB51" s="1310"/>
      <c r="CC51" s="1310"/>
      <c r="CD51" s="1310"/>
      <c r="CE51" s="1310"/>
      <c r="CF51" s="1310">
        <v>13.6</v>
      </c>
      <c r="CG51" s="1310"/>
      <c r="CH51" s="1310"/>
      <c r="CI51" s="1310"/>
      <c r="CJ51" s="1310"/>
      <c r="CK51" s="1310"/>
      <c r="CL51" s="1310"/>
      <c r="CM51" s="1310"/>
      <c r="CN51" s="1310">
        <v>17.600000000000001</v>
      </c>
      <c r="CO51" s="1310"/>
      <c r="CP51" s="1310"/>
      <c r="CQ51" s="1310"/>
      <c r="CR51" s="1310"/>
      <c r="CS51" s="1310"/>
      <c r="CT51" s="1310"/>
      <c r="CU51" s="1310"/>
      <c r="CV51" s="1310">
        <v>17.899999999999999</v>
      </c>
      <c r="CW51" s="1310"/>
      <c r="CX51" s="1310"/>
      <c r="CY51" s="1310"/>
      <c r="CZ51" s="1310"/>
      <c r="DA51" s="1310"/>
      <c r="DB51" s="1310"/>
      <c r="DC51" s="1310"/>
    </row>
    <row r="52" spans="1:109" x14ac:dyDescent="0.15">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599</v>
      </c>
      <c r="BC53" s="1308"/>
      <c r="BD53" s="1308"/>
      <c r="BE53" s="1308"/>
      <c r="BF53" s="1308"/>
      <c r="BG53" s="1308"/>
      <c r="BH53" s="1308"/>
      <c r="BI53" s="1308"/>
      <c r="BJ53" s="1308"/>
      <c r="BK53" s="1308"/>
      <c r="BL53" s="1308"/>
      <c r="BM53" s="1308"/>
      <c r="BN53" s="1308"/>
      <c r="BO53" s="1308"/>
      <c r="BP53" s="1309"/>
      <c r="BQ53" s="1310"/>
      <c r="BR53" s="1310"/>
      <c r="BS53" s="1310"/>
      <c r="BT53" s="1310"/>
      <c r="BU53" s="1310"/>
      <c r="BV53" s="1310"/>
      <c r="BW53" s="1310"/>
      <c r="BX53" s="1309"/>
      <c r="BY53" s="1310"/>
      <c r="BZ53" s="1310"/>
      <c r="CA53" s="1310"/>
      <c r="CB53" s="1310"/>
      <c r="CC53" s="1310"/>
      <c r="CD53" s="1310"/>
      <c r="CE53" s="1310"/>
      <c r="CF53" s="1310">
        <v>47.3</v>
      </c>
      <c r="CG53" s="1310"/>
      <c r="CH53" s="1310"/>
      <c r="CI53" s="1310"/>
      <c r="CJ53" s="1310"/>
      <c r="CK53" s="1310"/>
      <c r="CL53" s="1310"/>
      <c r="CM53" s="1310"/>
      <c r="CN53" s="1310">
        <v>52.7</v>
      </c>
      <c r="CO53" s="1310"/>
      <c r="CP53" s="1310"/>
      <c r="CQ53" s="1310"/>
      <c r="CR53" s="1310"/>
      <c r="CS53" s="1310"/>
      <c r="CT53" s="1310"/>
      <c r="CU53" s="1310"/>
      <c r="CV53" s="1310">
        <v>55.2</v>
      </c>
      <c r="CW53" s="1310"/>
      <c r="CX53" s="1310"/>
      <c r="CY53" s="1310"/>
      <c r="CZ53" s="1310"/>
      <c r="DA53" s="1310"/>
      <c r="DB53" s="1310"/>
      <c r="DC53" s="1310"/>
    </row>
    <row r="54" spans="1:109" x14ac:dyDescent="0.15">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7"/>
      <c r="B55" s="1279"/>
      <c r="G55" s="1298"/>
      <c r="H55" s="1298"/>
      <c r="I55" s="1298"/>
      <c r="J55" s="1298"/>
      <c r="K55" s="1307"/>
      <c r="L55" s="1307"/>
      <c r="M55" s="1307"/>
      <c r="N55" s="1307"/>
      <c r="AN55" s="1304" t="s">
        <v>600</v>
      </c>
      <c r="AO55" s="1304"/>
      <c r="AP55" s="1304"/>
      <c r="AQ55" s="1304"/>
      <c r="AR55" s="1304"/>
      <c r="AS55" s="1304"/>
      <c r="AT55" s="1304"/>
      <c r="AU55" s="1304"/>
      <c r="AV55" s="1304"/>
      <c r="AW55" s="1304"/>
      <c r="AX55" s="1304"/>
      <c r="AY55" s="1304"/>
      <c r="AZ55" s="1304"/>
      <c r="BA55" s="1304"/>
      <c r="BB55" s="1308" t="s">
        <v>598</v>
      </c>
      <c r="BC55" s="1308"/>
      <c r="BD55" s="1308"/>
      <c r="BE55" s="1308"/>
      <c r="BF55" s="1308"/>
      <c r="BG55" s="1308"/>
      <c r="BH55" s="1308"/>
      <c r="BI55" s="1308"/>
      <c r="BJ55" s="1308"/>
      <c r="BK55" s="1308"/>
      <c r="BL55" s="1308"/>
      <c r="BM55" s="1308"/>
      <c r="BN55" s="1308"/>
      <c r="BO55" s="1308"/>
      <c r="BP55" s="1309"/>
      <c r="BQ55" s="1310"/>
      <c r="BR55" s="1310"/>
      <c r="BS55" s="1310"/>
      <c r="BT55" s="1310"/>
      <c r="BU55" s="1310"/>
      <c r="BV55" s="1310"/>
      <c r="BW55" s="1310"/>
      <c r="BX55" s="1309"/>
      <c r="BY55" s="1310"/>
      <c r="BZ55" s="1310"/>
      <c r="CA55" s="1310"/>
      <c r="CB55" s="1310"/>
      <c r="CC55" s="1310"/>
      <c r="CD55" s="1310"/>
      <c r="CE55" s="1310"/>
      <c r="CF55" s="1310">
        <v>54.6</v>
      </c>
      <c r="CG55" s="1310"/>
      <c r="CH55" s="1310"/>
      <c r="CI55" s="1310"/>
      <c r="CJ55" s="1310"/>
      <c r="CK55" s="1310"/>
      <c r="CL55" s="1310"/>
      <c r="CM55" s="1310"/>
      <c r="CN55" s="1310">
        <v>53.2</v>
      </c>
      <c r="CO55" s="1310"/>
      <c r="CP55" s="1310"/>
      <c r="CQ55" s="1310"/>
      <c r="CR55" s="1310"/>
      <c r="CS55" s="1310"/>
      <c r="CT55" s="1310"/>
      <c r="CU55" s="1310"/>
      <c r="CV55" s="1310">
        <v>47.9</v>
      </c>
      <c r="CW55" s="1310"/>
      <c r="CX55" s="1310"/>
      <c r="CY55" s="1310"/>
      <c r="CZ55" s="1310"/>
      <c r="DA55" s="1310"/>
      <c r="DB55" s="1310"/>
      <c r="DC55" s="1310"/>
    </row>
    <row r="56" spans="1:109" x14ac:dyDescent="0.15">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7" customFormat="1" x14ac:dyDescent="0.15">
      <c r="B57" s="1311"/>
      <c r="G57" s="1298"/>
      <c r="H57" s="1298"/>
      <c r="I57" s="1312"/>
      <c r="J57" s="1312"/>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599</v>
      </c>
      <c r="BC57" s="1308"/>
      <c r="BD57" s="1308"/>
      <c r="BE57" s="1308"/>
      <c r="BF57" s="1308"/>
      <c r="BG57" s="1308"/>
      <c r="BH57" s="1308"/>
      <c r="BI57" s="1308"/>
      <c r="BJ57" s="1308"/>
      <c r="BK57" s="1308"/>
      <c r="BL57" s="1308"/>
      <c r="BM57" s="1308"/>
      <c r="BN57" s="1308"/>
      <c r="BO57" s="1308"/>
      <c r="BP57" s="1309"/>
      <c r="BQ57" s="1310"/>
      <c r="BR57" s="1310"/>
      <c r="BS57" s="1310"/>
      <c r="BT57" s="1310"/>
      <c r="BU57" s="1310"/>
      <c r="BV57" s="1310"/>
      <c r="BW57" s="1310"/>
      <c r="BX57" s="1309"/>
      <c r="BY57" s="1310"/>
      <c r="BZ57" s="1310"/>
      <c r="CA57" s="1310"/>
      <c r="CB57" s="1310"/>
      <c r="CC57" s="1310"/>
      <c r="CD57" s="1310"/>
      <c r="CE57" s="1310"/>
      <c r="CF57" s="1310">
        <v>58.3</v>
      </c>
      <c r="CG57" s="1310"/>
      <c r="CH57" s="1310"/>
      <c r="CI57" s="1310"/>
      <c r="CJ57" s="1310"/>
      <c r="CK57" s="1310"/>
      <c r="CL57" s="1310"/>
      <c r="CM57" s="1310"/>
      <c r="CN57" s="1310">
        <v>59.6</v>
      </c>
      <c r="CO57" s="1310"/>
      <c r="CP57" s="1310"/>
      <c r="CQ57" s="1310"/>
      <c r="CR57" s="1310"/>
      <c r="CS57" s="1310"/>
      <c r="CT57" s="1310"/>
      <c r="CU57" s="1310"/>
      <c r="CV57" s="1310">
        <v>60.5</v>
      </c>
      <c r="CW57" s="1310"/>
      <c r="CX57" s="1310"/>
      <c r="CY57" s="1310"/>
      <c r="CZ57" s="1310"/>
      <c r="DA57" s="1310"/>
      <c r="DB57" s="1310"/>
      <c r="DC57" s="1310"/>
      <c r="DD57" s="1313"/>
      <c r="DE57" s="1311"/>
    </row>
    <row r="58" spans="1:109" s="1287" customFormat="1" x14ac:dyDescent="0.15">
      <c r="A58" s="1272"/>
      <c r="B58" s="1311"/>
      <c r="G58" s="1298"/>
      <c r="H58" s="1298"/>
      <c r="I58" s="1312"/>
      <c r="J58" s="1312"/>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7" customFormat="1" x14ac:dyDescent="0.15">
      <c r="A59" s="1272"/>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7" customFormat="1" x14ac:dyDescent="0.15">
      <c r="A60" s="1272"/>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7" customFormat="1" x14ac:dyDescent="0.15">
      <c r="A61" s="1272"/>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x14ac:dyDescent="0.15">
      <c r="B63" s="1319" t="s">
        <v>601</v>
      </c>
    </row>
    <row r="64" spans="1:109" x14ac:dyDescent="0.15">
      <c r="B64" s="1279"/>
      <c r="G64" s="1286"/>
      <c r="I64" s="1320"/>
      <c r="J64" s="1320"/>
      <c r="K64" s="1320"/>
      <c r="L64" s="1320"/>
      <c r="M64" s="1320"/>
      <c r="N64" s="1321"/>
      <c r="AM64" s="1286"/>
      <c r="AN64" s="1286" t="s">
        <v>594</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x14ac:dyDescent="0.15">
      <c r="B65" s="1279"/>
      <c r="AN65" s="1288" t="s">
        <v>602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1279"/>
      <c r="H70" s="1322"/>
      <c r="I70" s="1322"/>
      <c r="J70" s="1323"/>
      <c r="K70" s="1323"/>
      <c r="L70" s="1324"/>
      <c r="M70" s="1323"/>
      <c r="N70" s="1324"/>
      <c r="AN70" s="1297"/>
      <c r="AO70" s="1297"/>
      <c r="AP70" s="1297"/>
      <c r="AZ70" s="1297"/>
      <c r="BA70" s="1297"/>
      <c r="BB70" s="1297"/>
      <c r="BL70" s="1297"/>
      <c r="BM70" s="1297"/>
      <c r="BN70" s="1297"/>
      <c r="BX70" s="1297"/>
      <c r="BY70" s="1297"/>
      <c r="BZ70" s="1297"/>
      <c r="CJ70" s="1297"/>
      <c r="CK70" s="1297"/>
      <c r="CL70" s="1297"/>
      <c r="CV70" s="1297"/>
      <c r="CW70" s="1297"/>
      <c r="CX70" s="1297"/>
    </row>
    <row r="71" spans="2:107" x14ac:dyDescent="0.15">
      <c r="B71" s="1279"/>
      <c r="G71" s="1325"/>
      <c r="I71" s="1326"/>
      <c r="J71" s="1323"/>
      <c r="K71" s="1323"/>
      <c r="L71" s="1324"/>
      <c r="M71" s="1323"/>
      <c r="N71" s="1324"/>
      <c r="AM71" s="1325"/>
      <c r="AN71" s="1272" t="s">
        <v>596</v>
      </c>
    </row>
    <row r="72" spans="2:107" x14ac:dyDescent="0.15">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545</v>
      </c>
      <c r="BQ72" s="1304"/>
      <c r="BR72" s="1304"/>
      <c r="BS72" s="1304"/>
      <c r="BT72" s="1304"/>
      <c r="BU72" s="1304"/>
      <c r="BV72" s="1304"/>
      <c r="BW72" s="1304"/>
      <c r="BX72" s="1304" t="s">
        <v>546</v>
      </c>
      <c r="BY72" s="1304"/>
      <c r="BZ72" s="1304"/>
      <c r="CA72" s="1304"/>
      <c r="CB72" s="1304"/>
      <c r="CC72" s="1304"/>
      <c r="CD72" s="1304"/>
      <c r="CE72" s="1304"/>
      <c r="CF72" s="1304" t="s">
        <v>547</v>
      </c>
      <c r="CG72" s="1304"/>
      <c r="CH72" s="1304"/>
      <c r="CI72" s="1304"/>
      <c r="CJ72" s="1304"/>
      <c r="CK72" s="1304"/>
      <c r="CL72" s="1304"/>
      <c r="CM72" s="1304"/>
      <c r="CN72" s="1304" t="s">
        <v>548</v>
      </c>
      <c r="CO72" s="1304"/>
      <c r="CP72" s="1304"/>
      <c r="CQ72" s="1304"/>
      <c r="CR72" s="1304"/>
      <c r="CS72" s="1304"/>
      <c r="CT72" s="1304"/>
      <c r="CU72" s="1304"/>
      <c r="CV72" s="1304" t="s">
        <v>549</v>
      </c>
      <c r="CW72" s="1304"/>
      <c r="CX72" s="1304"/>
      <c r="CY72" s="1304"/>
      <c r="CZ72" s="1304"/>
      <c r="DA72" s="1304"/>
      <c r="DB72" s="1304"/>
      <c r="DC72" s="1304"/>
    </row>
    <row r="73" spans="2:107" x14ac:dyDescent="0.15">
      <c r="B73" s="1279"/>
      <c r="G73" s="1305"/>
      <c r="H73" s="1305"/>
      <c r="I73" s="1305"/>
      <c r="J73" s="1305"/>
      <c r="K73" s="1327"/>
      <c r="L73" s="1327"/>
      <c r="M73" s="1327"/>
      <c r="N73" s="1327"/>
      <c r="AM73" s="1297"/>
      <c r="AN73" s="1308" t="s">
        <v>597</v>
      </c>
      <c r="AO73" s="1308"/>
      <c r="AP73" s="1308"/>
      <c r="AQ73" s="1308"/>
      <c r="AR73" s="1308"/>
      <c r="AS73" s="1308"/>
      <c r="AT73" s="1308"/>
      <c r="AU73" s="1308"/>
      <c r="AV73" s="1308"/>
      <c r="AW73" s="1308"/>
      <c r="AX73" s="1308"/>
      <c r="AY73" s="1308"/>
      <c r="AZ73" s="1308"/>
      <c r="BA73" s="1308"/>
      <c r="BB73" s="1308" t="s">
        <v>598</v>
      </c>
      <c r="BC73" s="1308"/>
      <c r="BD73" s="1308"/>
      <c r="BE73" s="1308"/>
      <c r="BF73" s="1308"/>
      <c r="BG73" s="1308"/>
      <c r="BH73" s="1308"/>
      <c r="BI73" s="1308"/>
      <c r="BJ73" s="1308"/>
      <c r="BK73" s="1308"/>
      <c r="BL73" s="1308"/>
      <c r="BM73" s="1308"/>
      <c r="BN73" s="1308"/>
      <c r="BO73" s="1308"/>
      <c r="BP73" s="1310">
        <v>22.4</v>
      </c>
      <c r="BQ73" s="1310"/>
      <c r="BR73" s="1310"/>
      <c r="BS73" s="1310"/>
      <c r="BT73" s="1310"/>
      <c r="BU73" s="1310"/>
      <c r="BV73" s="1310"/>
      <c r="BW73" s="1310"/>
      <c r="BX73" s="1310">
        <v>14.1</v>
      </c>
      <c r="BY73" s="1310"/>
      <c r="BZ73" s="1310"/>
      <c r="CA73" s="1310"/>
      <c r="CB73" s="1310"/>
      <c r="CC73" s="1310"/>
      <c r="CD73" s="1310"/>
      <c r="CE73" s="1310"/>
      <c r="CF73" s="1310">
        <v>13.6</v>
      </c>
      <c r="CG73" s="1310"/>
      <c r="CH73" s="1310"/>
      <c r="CI73" s="1310"/>
      <c r="CJ73" s="1310"/>
      <c r="CK73" s="1310"/>
      <c r="CL73" s="1310"/>
      <c r="CM73" s="1310"/>
      <c r="CN73" s="1310">
        <v>17.600000000000001</v>
      </c>
      <c r="CO73" s="1310"/>
      <c r="CP73" s="1310"/>
      <c r="CQ73" s="1310"/>
      <c r="CR73" s="1310"/>
      <c r="CS73" s="1310"/>
      <c r="CT73" s="1310"/>
      <c r="CU73" s="1310"/>
      <c r="CV73" s="1310">
        <v>17.899999999999999</v>
      </c>
      <c r="CW73" s="1310"/>
      <c r="CX73" s="1310"/>
      <c r="CY73" s="1310"/>
      <c r="CZ73" s="1310"/>
      <c r="DA73" s="1310"/>
      <c r="DB73" s="1310"/>
      <c r="DC73" s="1310"/>
    </row>
    <row r="74" spans="2:107" x14ac:dyDescent="0.15">
      <c r="B74" s="1279"/>
      <c r="G74" s="1305"/>
      <c r="H74" s="1305"/>
      <c r="I74" s="1305"/>
      <c r="J74" s="1305"/>
      <c r="K74" s="1327"/>
      <c r="L74" s="1327"/>
      <c r="M74" s="1327"/>
      <c r="N74" s="1327"/>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603</v>
      </c>
      <c r="BC75" s="1308"/>
      <c r="BD75" s="1308"/>
      <c r="BE75" s="1308"/>
      <c r="BF75" s="1308"/>
      <c r="BG75" s="1308"/>
      <c r="BH75" s="1308"/>
      <c r="BI75" s="1308"/>
      <c r="BJ75" s="1308"/>
      <c r="BK75" s="1308"/>
      <c r="BL75" s="1308"/>
      <c r="BM75" s="1308"/>
      <c r="BN75" s="1308"/>
      <c r="BO75" s="1308"/>
      <c r="BP75" s="1310">
        <v>10.4</v>
      </c>
      <c r="BQ75" s="1310"/>
      <c r="BR75" s="1310"/>
      <c r="BS75" s="1310"/>
      <c r="BT75" s="1310"/>
      <c r="BU75" s="1310"/>
      <c r="BV75" s="1310"/>
      <c r="BW75" s="1310"/>
      <c r="BX75" s="1310">
        <v>9.8000000000000007</v>
      </c>
      <c r="BY75" s="1310"/>
      <c r="BZ75" s="1310"/>
      <c r="CA75" s="1310"/>
      <c r="CB75" s="1310"/>
      <c r="CC75" s="1310"/>
      <c r="CD75" s="1310"/>
      <c r="CE75" s="1310"/>
      <c r="CF75" s="1310">
        <v>9.1</v>
      </c>
      <c r="CG75" s="1310"/>
      <c r="CH75" s="1310"/>
      <c r="CI75" s="1310"/>
      <c r="CJ75" s="1310"/>
      <c r="CK75" s="1310"/>
      <c r="CL75" s="1310"/>
      <c r="CM75" s="1310"/>
      <c r="CN75" s="1310">
        <v>7.8</v>
      </c>
      <c r="CO75" s="1310"/>
      <c r="CP75" s="1310"/>
      <c r="CQ75" s="1310"/>
      <c r="CR75" s="1310"/>
      <c r="CS75" s="1310"/>
      <c r="CT75" s="1310"/>
      <c r="CU75" s="1310"/>
      <c r="CV75" s="1310">
        <v>6.6</v>
      </c>
      <c r="CW75" s="1310"/>
      <c r="CX75" s="1310"/>
      <c r="CY75" s="1310"/>
      <c r="CZ75" s="1310"/>
      <c r="DA75" s="1310"/>
      <c r="DB75" s="1310"/>
      <c r="DC75" s="1310"/>
    </row>
    <row r="76" spans="2:107" x14ac:dyDescent="0.15">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79"/>
      <c r="G77" s="1298"/>
      <c r="H77" s="1298"/>
      <c r="I77" s="1298"/>
      <c r="J77" s="1298"/>
      <c r="K77" s="1327"/>
      <c r="L77" s="1327"/>
      <c r="M77" s="1327"/>
      <c r="N77" s="1327"/>
      <c r="AN77" s="1304" t="s">
        <v>600</v>
      </c>
      <c r="AO77" s="1304"/>
      <c r="AP77" s="1304"/>
      <c r="AQ77" s="1304"/>
      <c r="AR77" s="1304"/>
      <c r="AS77" s="1304"/>
      <c r="AT77" s="1304"/>
      <c r="AU77" s="1304"/>
      <c r="AV77" s="1304"/>
      <c r="AW77" s="1304"/>
      <c r="AX77" s="1304"/>
      <c r="AY77" s="1304"/>
      <c r="AZ77" s="1304"/>
      <c r="BA77" s="1304"/>
      <c r="BB77" s="1308" t="s">
        <v>598</v>
      </c>
      <c r="BC77" s="1308"/>
      <c r="BD77" s="1308"/>
      <c r="BE77" s="1308"/>
      <c r="BF77" s="1308"/>
      <c r="BG77" s="1308"/>
      <c r="BH77" s="1308"/>
      <c r="BI77" s="1308"/>
      <c r="BJ77" s="1308"/>
      <c r="BK77" s="1308"/>
      <c r="BL77" s="1308"/>
      <c r="BM77" s="1308"/>
      <c r="BN77" s="1308"/>
      <c r="BO77" s="1308"/>
      <c r="BP77" s="1310">
        <v>60.8</v>
      </c>
      <c r="BQ77" s="1310"/>
      <c r="BR77" s="1310"/>
      <c r="BS77" s="1310"/>
      <c r="BT77" s="1310"/>
      <c r="BU77" s="1310"/>
      <c r="BV77" s="1310"/>
      <c r="BW77" s="1310"/>
      <c r="BX77" s="1310">
        <v>58.5</v>
      </c>
      <c r="BY77" s="1310"/>
      <c r="BZ77" s="1310"/>
      <c r="CA77" s="1310"/>
      <c r="CB77" s="1310"/>
      <c r="CC77" s="1310"/>
      <c r="CD77" s="1310"/>
      <c r="CE77" s="1310"/>
      <c r="CF77" s="1310">
        <v>54.6</v>
      </c>
      <c r="CG77" s="1310"/>
      <c r="CH77" s="1310"/>
      <c r="CI77" s="1310"/>
      <c r="CJ77" s="1310"/>
      <c r="CK77" s="1310"/>
      <c r="CL77" s="1310"/>
      <c r="CM77" s="1310"/>
      <c r="CN77" s="1310">
        <v>53.2</v>
      </c>
      <c r="CO77" s="1310"/>
      <c r="CP77" s="1310"/>
      <c r="CQ77" s="1310"/>
      <c r="CR77" s="1310"/>
      <c r="CS77" s="1310"/>
      <c r="CT77" s="1310"/>
      <c r="CU77" s="1310"/>
      <c r="CV77" s="1310">
        <v>47.9</v>
      </c>
      <c r="CW77" s="1310"/>
      <c r="CX77" s="1310"/>
      <c r="CY77" s="1310"/>
      <c r="CZ77" s="1310"/>
      <c r="DA77" s="1310"/>
      <c r="DB77" s="1310"/>
      <c r="DC77" s="1310"/>
    </row>
    <row r="78" spans="2:107" x14ac:dyDescent="0.15">
      <c r="B78" s="1279"/>
      <c r="G78" s="1298"/>
      <c r="H78" s="1298"/>
      <c r="I78" s="1298"/>
      <c r="J78" s="1298"/>
      <c r="K78" s="1327"/>
      <c r="L78" s="1327"/>
      <c r="M78" s="1327"/>
      <c r="N78" s="1327"/>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79"/>
      <c r="G79" s="1298"/>
      <c r="H79" s="1298"/>
      <c r="I79" s="1312"/>
      <c r="J79" s="1312"/>
      <c r="K79" s="1328"/>
      <c r="L79" s="1328"/>
      <c r="M79" s="1328"/>
      <c r="N79" s="1328"/>
      <c r="AN79" s="1304"/>
      <c r="AO79" s="1304"/>
      <c r="AP79" s="1304"/>
      <c r="AQ79" s="1304"/>
      <c r="AR79" s="1304"/>
      <c r="AS79" s="1304"/>
      <c r="AT79" s="1304"/>
      <c r="AU79" s="1304"/>
      <c r="AV79" s="1304"/>
      <c r="AW79" s="1304"/>
      <c r="AX79" s="1304"/>
      <c r="AY79" s="1304"/>
      <c r="AZ79" s="1304"/>
      <c r="BA79" s="1304"/>
      <c r="BB79" s="1308" t="s">
        <v>603</v>
      </c>
      <c r="BC79" s="1308"/>
      <c r="BD79" s="1308"/>
      <c r="BE79" s="1308"/>
      <c r="BF79" s="1308"/>
      <c r="BG79" s="1308"/>
      <c r="BH79" s="1308"/>
      <c r="BI79" s="1308"/>
      <c r="BJ79" s="1308"/>
      <c r="BK79" s="1308"/>
      <c r="BL79" s="1308"/>
      <c r="BM79" s="1308"/>
      <c r="BN79" s="1308"/>
      <c r="BO79" s="1308"/>
      <c r="BP79" s="1310">
        <v>11.1</v>
      </c>
      <c r="BQ79" s="1310"/>
      <c r="BR79" s="1310"/>
      <c r="BS79" s="1310"/>
      <c r="BT79" s="1310"/>
      <c r="BU79" s="1310"/>
      <c r="BV79" s="1310"/>
      <c r="BW79" s="1310"/>
      <c r="BX79" s="1310">
        <v>10.7</v>
      </c>
      <c r="BY79" s="1310"/>
      <c r="BZ79" s="1310"/>
      <c r="CA79" s="1310"/>
      <c r="CB79" s="1310"/>
      <c r="CC79" s="1310"/>
      <c r="CD79" s="1310"/>
      <c r="CE79" s="1310"/>
      <c r="CF79" s="1310">
        <v>10</v>
      </c>
      <c r="CG79" s="1310"/>
      <c r="CH79" s="1310"/>
      <c r="CI79" s="1310"/>
      <c r="CJ79" s="1310"/>
      <c r="CK79" s="1310"/>
      <c r="CL79" s="1310"/>
      <c r="CM79" s="1310"/>
      <c r="CN79" s="1310">
        <v>9.8000000000000007</v>
      </c>
      <c r="CO79" s="1310"/>
      <c r="CP79" s="1310"/>
      <c r="CQ79" s="1310"/>
      <c r="CR79" s="1310"/>
      <c r="CS79" s="1310"/>
      <c r="CT79" s="1310"/>
      <c r="CU79" s="1310"/>
      <c r="CV79" s="1310">
        <v>9.6</v>
      </c>
      <c r="CW79" s="1310"/>
      <c r="CX79" s="1310"/>
      <c r="CY79" s="1310"/>
      <c r="CZ79" s="1310"/>
      <c r="DA79" s="1310"/>
      <c r="DB79" s="1310"/>
      <c r="DC79" s="1310"/>
    </row>
    <row r="80" spans="2:107" x14ac:dyDescent="0.15">
      <c r="B80" s="1279"/>
      <c r="G80" s="1298"/>
      <c r="H80" s="1298"/>
      <c r="I80" s="1312"/>
      <c r="J80" s="1312"/>
      <c r="K80" s="1328"/>
      <c r="L80" s="1328"/>
      <c r="M80" s="1328"/>
      <c r="N80" s="1328"/>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79"/>
    </row>
    <row r="82" spans="2:109" ht="17.25" x14ac:dyDescent="0.15">
      <c r="B82" s="1279"/>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x14ac:dyDescent="0.15">
      <c r="DD84" s="1272"/>
      <c r="DE84" s="1272"/>
    </row>
    <row r="85" spans="2:109" x14ac:dyDescent="0.15">
      <c r="DD85" s="1272"/>
      <c r="DE85" s="1272"/>
    </row>
    <row r="86" spans="2:109" hidden="1" x14ac:dyDescent="0.15">
      <c r="DD86" s="1272"/>
      <c r="DE86" s="1272"/>
    </row>
    <row r="87" spans="2:109" hidden="1" x14ac:dyDescent="0.15">
      <c r="K87" s="1330"/>
      <c r="AQ87" s="1330"/>
      <c r="BC87" s="1330"/>
      <c r="BO87" s="1330"/>
      <c r="CA87" s="1330"/>
      <c r="CM87" s="1330"/>
      <c r="CY87" s="1330"/>
      <c r="DD87" s="1272"/>
      <c r="DE87" s="1272"/>
    </row>
    <row r="88" spans="2:109" hidden="1" x14ac:dyDescent="0.15">
      <c r="DD88" s="1272"/>
      <c r="DE88" s="1272"/>
    </row>
    <row r="89" spans="2:109" hidden="1" x14ac:dyDescent="0.15">
      <c r="DD89" s="1272"/>
      <c r="DE89" s="1272"/>
    </row>
    <row r="90" spans="2:109" hidden="1" x14ac:dyDescent="0.15">
      <c r="DD90" s="1272"/>
      <c r="DE90" s="1272"/>
    </row>
    <row r="91" spans="2:109"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pans="108:109" ht="13.5" hidden="1" customHeight="1" x14ac:dyDescent="0.15">
      <c r="DD97" s="1272"/>
      <c r="DE97" s="1272"/>
    </row>
    <row r="98" spans="108:109" ht="13.5" hidden="1" customHeight="1" x14ac:dyDescent="0.15">
      <c r="DD98" s="1272"/>
      <c r="DE98" s="1272"/>
    </row>
    <row r="99" spans="108:109" ht="13.5" hidden="1" customHeight="1" x14ac:dyDescent="0.15">
      <c r="DD99" s="1272"/>
      <c r="DE99" s="1272"/>
    </row>
    <row r="100" spans="108:109" ht="13.5" hidden="1" customHeight="1" x14ac:dyDescent="0.15">
      <c r="DD100" s="1272"/>
      <c r="DE100" s="1272"/>
    </row>
    <row r="101" spans="108:109" ht="13.5" hidden="1" customHeight="1" x14ac:dyDescent="0.15">
      <c r="DD101" s="1272"/>
      <c r="DE101" s="1272"/>
    </row>
    <row r="102" spans="108:109" ht="13.5" hidden="1" customHeight="1" x14ac:dyDescent="0.15">
      <c r="DD102" s="1272"/>
      <c r="DE102" s="1272"/>
    </row>
    <row r="103" spans="108:109" ht="13.5" hidden="1" customHeight="1" x14ac:dyDescent="0.15">
      <c r="DD103" s="1272"/>
      <c r="DE103" s="1272"/>
    </row>
    <row r="104" spans="108:109" ht="13.5" hidden="1" customHeight="1" x14ac:dyDescent="0.15">
      <c r="DD104" s="1272"/>
      <c r="DE104" s="1272"/>
    </row>
    <row r="105" spans="108:109" ht="13.5" hidden="1" customHeight="1" x14ac:dyDescent="0.15">
      <c r="DD105" s="1272"/>
      <c r="DE105" s="1272"/>
    </row>
    <row r="106" spans="108:109" ht="13.5" hidden="1" customHeight="1" x14ac:dyDescent="0.15">
      <c r="DD106" s="1272"/>
      <c r="DE106" s="1272"/>
    </row>
    <row r="107" spans="108:109" ht="13.5" hidden="1" customHeight="1" x14ac:dyDescent="0.15">
      <c r="DD107" s="1272"/>
      <c r="DE107" s="1272"/>
    </row>
    <row r="108" spans="108:109" ht="13.5" hidden="1" customHeight="1" x14ac:dyDescent="0.15">
      <c r="DD108" s="1272"/>
      <c r="DE108" s="1272"/>
    </row>
    <row r="109" spans="108:109" ht="13.5" hidden="1" customHeight="1" x14ac:dyDescent="0.15">
      <c r="DD109" s="1272"/>
      <c r="DE109" s="1272"/>
    </row>
    <row r="110" spans="108:109" ht="13.5" hidden="1" customHeight="1" x14ac:dyDescent="0.15">
      <c r="DD110" s="1272"/>
      <c r="DE110" s="1272"/>
    </row>
    <row r="111" spans="108:109" ht="13.5" hidden="1" customHeight="1" x14ac:dyDescent="0.15">
      <c r="DD111" s="1272"/>
      <c r="DE111" s="1272"/>
    </row>
    <row r="112" spans="108:109" ht="13.5" hidden="1" customHeight="1" x14ac:dyDescent="0.15">
      <c r="DD112" s="1272"/>
      <c r="DE112" s="1272"/>
    </row>
    <row r="113" spans="108:109" ht="13.5" hidden="1" customHeight="1" x14ac:dyDescent="0.15">
      <c r="DD113" s="1272"/>
      <c r="DE113" s="1272"/>
    </row>
    <row r="114" spans="108:109" ht="13.5" hidden="1" customHeight="1" x14ac:dyDescent="0.15">
      <c r="DD114" s="1272"/>
      <c r="DE114" s="1272"/>
    </row>
    <row r="115" spans="108:109" ht="13.5" hidden="1" customHeight="1" x14ac:dyDescent="0.15">
      <c r="DD115" s="1272"/>
      <c r="DE115" s="1272"/>
    </row>
    <row r="116" spans="108:109" ht="13.5" hidden="1" customHeight="1" x14ac:dyDescent="0.15">
      <c r="DD116" s="1272"/>
      <c r="DE116" s="1272"/>
    </row>
    <row r="117" spans="108:109" ht="13.5" hidden="1" customHeight="1" x14ac:dyDescent="0.15">
      <c r="DD117" s="1272"/>
      <c r="DE117" s="1272"/>
    </row>
    <row r="118" spans="108:109" ht="13.5" hidden="1" customHeight="1" x14ac:dyDescent="0.15">
      <c r="DD118" s="1272"/>
      <c r="DE118" s="1272"/>
    </row>
    <row r="119" spans="108:109" ht="13.5" hidden="1" customHeight="1" x14ac:dyDescent="0.15">
      <c r="DD119" s="1272"/>
      <c r="DE119" s="1272"/>
    </row>
    <row r="120" spans="108:109" ht="13.5" hidden="1" customHeight="1" x14ac:dyDescent="0.15">
      <c r="DD120" s="1272"/>
      <c r="DE120" s="1272"/>
    </row>
    <row r="121" spans="108:109" ht="13.5" hidden="1" customHeight="1" x14ac:dyDescent="0.15">
      <c r="DD121" s="1272"/>
      <c r="DE121" s="1272"/>
    </row>
    <row r="122" spans="108:109" ht="13.5" hidden="1" customHeight="1" x14ac:dyDescent="0.15">
      <c r="DD122" s="1272"/>
      <c r="DE122" s="1272"/>
    </row>
    <row r="123" spans="108:109" ht="13.5" hidden="1" customHeight="1" x14ac:dyDescent="0.15">
      <c r="DD123" s="1272"/>
      <c r="DE123" s="1272"/>
    </row>
    <row r="124" spans="108:109" ht="13.5" hidden="1" customHeight="1" x14ac:dyDescent="0.15">
      <c r="DD124" s="1272"/>
      <c r="DE124" s="1272"/>
    </row>
    <row r="125" spans="108:109" ht="13.5" hidden="1" customHeight="1" x14ac:dyDescent="0.15">
      <c r="DD125" s="1272"/>
      <c r="DE125" s="1272"/>
    </row>
    <row r="126" spans="108:109" ht="13.5" hidden="1" customHeight="1" x14ac:dyDescent="0.15">
      <c r="DD126" s="1272"/>
      <c r="DE126" s="1272"/>
    </row>
    <row r="127" spans="108:109" ht="13.5" hidden="1" customHeight="1" x14ac:dyDescent="0.15">
      <c r="DD127" s="1272"/>
      <c r="DE127" s="1272"/>
    </row>
    <row r="128" spans="108:109" ht="13.5" hidden="1" customHeight="1" x14ac:dyDescent="0.15">
      <c r="DD128" s="1272"/>
      <c r="DE128" s="1272"/>
    </row>
    <row r="129" spans="108:109" ht="13.5" hidden="1" customHeight="1" x14ac:dyDescent="0.15">
      <c r="DD129" s="1272"/>
      <c r="DE129" s="1272"/>
    </row>
    <row r="130" spans="108:109" ht="13.5" hidden="1" customHeight="1" x14ac:dyDescent="0.15">
      <c r="DD130" s="1272"/>
      <c r="DE130" s="1272"/>
    </row>
    <row r="131" spans="108:109" ht="13.5" hidden="1" customHeight="1" x14ac:dyDescent="0.15">
      <c r="DD131" s="1272"/>
      <c r="DE131" s="1272"/>
    </row>
    <row r="132" spans="108:109" ht="13.5" hidden="1" customHeight="1" x14ac:dyDescent="0.15">
      <c r="DD132" s="1272"/>
      <c r="DE132" s="1272"/>
    </row>
    <row r="133" spans="108:109" ht="13.5" hidden="1" customHeight="1" x14ac:dyDescent="0.15">
      <c r="DD133" s="1272"/>
      <c r="DE133" s="1272"/>
    </row>
    <row r="134" spans="108:109" ht="13.5" hidden="1" customHeight="1" x14ac:dyDescent="0.15">
      <c r="DD134" s="1272"/>
      <c r="DE134" s="1272"/>
    </row>
    <row r="135" spans="108:109" ht="13.5" hidden="1" customHeight="1" x14ac:dyDescent="0.15">
      <c r="DD135" s="1272"/>
      <c r="DE135" s="1272"/>
    </row>
    <row r="136" spans="108:109" ht="13.5" hidden="1" customHeight="1" x14ac:dyDescent="0.15">
      <c r="DD136" s="1272"/>
      <c r="DE136" s="1272"/>
    </row>
    <row r="137" spans="108:109" ht="13.5" hidden="1" customHeight="1" x14ac:dyDescent="0.15">
      <c r="DD137" s="1272"/>
      <c r="DE137" s="1272"/>
    </row>
    <row r="138" spans="108:109" ht="13.5" hidden="1" customHeight="1" x14ac:dyDescent="0.15">
      <c r="DD138" s="1272"/>
      <c r="DE138" s="1272"/>
    </row>
    <row r="139" spans="108:109" ht="13.5" hidden="1" customHeight="1" x14ac:dyDescent="0.15">
      <c r="DD139" s="1272"/>
      <c r="DE139" s="1272"/>
    </row>
    <row r="140" spans="108:109" ht="13.5" hidden="1" customHeight="1" x14ac:dyDescent="0.15">
      <c r="DD140" s="1272"/>
      <c r="DE140" s="1272"/>
    </row>
    <row r="141" spans="108:109" ht="13.5" hidden="1" customHeight="1" x14ac:dyDescent="0.15">
      <c r="DD141" s="1272"/>
      <c r="DE141" s="1272"/>
    </row>
    <row r="142" spans="108:109" ht="13.5" hidden="1" customHeight="1" x14ac:dyDescent="0.15">
      <c r="DD142" s="1272"/>
      <c r="DE142" s="1272"/>
    </row>
    <row r="143" spans="108:109" ht="13.5" hidden="1" customHeight="1" x14ac:dyDescent="0.15">
      <c r="DD143" s="1272"/>
      <c r="DE143" s="1272"/>
    </row>
    <row r="144" spans="108:109" ht="13.5" hidden="1" customHeight="1" x14ac:dyDescent="0.15">
      <c r="DD144" s="1272"/>
      <c r="DE144" s="1272"/>
    </row>
    <row r="145" spans="108:109" ht="13.5" hidden="1" customHeight="1" x14ac:dyDescent="0.15">
      <c r="DD145" s="1272"/>
      <c r="DE145" s="1272"/>
    </row>
    <row r="146" spans="108:109" ht="13.5" hidden="1" customHeight="1" x14ac:dyDescent="0.15">
      <c r="DD146" s="1272"/>
      <c r="DE146" s="1272"/>
    </row>
    <row r="147" spans="108:109" ht="13.5" hidden="1" customHeight="1" x14ac:dyDescent="0.15">
      <c r="DD147" s="1272"/>
      <c r="DE147" s="1272"/>
    </row>
    <row r="148" spans="108:109" ht="13.5" hidden="1" customHeight="1" x14ac:dyDescent="0.15">
      <c r="DD148" s="1272"/>
      <c r="DE148" s="1272"/>
    </row>
    <row r="149" spans="108:109" ht="13.5" hidden="1" customHeight="1" x14ac:dyDescent="0.15">
      <c r="DD149" s="1272"/>
      <c r="DE149" s="1272"/>
    </row>
    <row r="150" spans="108:109" ht="13.5" hidden="1" customHeight="1" x14ac:dyDescent="0.15">
      <c r="DD150" s="1272"/>
      <c r="DE150" s="1272"/>
    </row>
    <row r="151" spans="108:109" ht="13.5" hidden="1" customHeight="1" x14ac:dyDescent="0.15">
      <c r="DD151" s="1272"/>
      <c r="DE151" s="1272"/>
    </row>
    <row r="152" spans="108:109" ht="13.5" hidden="1" customHeight="1" x14ac:dyDescent="0.15">
      <c r="DD152" s="1272"/>
      <c r="DE152" s="1272"/>
    </row>
    <row r="153" spans="108:109" ht="13.5" hidden="1" customHeight="1" x14ac:dyDescent="0.15">
      <c r="DD153" s="1272"/>
      <c r="DE153" s="1272"/>
    </row>
    <row r="154" spans="108:109" ht="13.5" hidden="1" customHeight="1" x14ac:dyDescent="0.15">
      <c r="DD154" s="1272"/>
      <c r="DE154" s="1272"/>
    </row>
    <row r="155" spans="108:109" ht="13.5" hidden="1" customHeight="1" x14ac:dyDescent="0.15">
      <c r="DD155" s="1272"/>
      <c r="DE155" s="1272"/>
    </row>
    <row r="156" spans="108:109" ht="13.5" hidden="1" customHeight="1" x14ac:dyDescent="0.15">
      <c r="DD156" s="1272"/>
      <c r="DE156" s="1272"/>
    </row>
    <row r="157" spans="108:109" ht="13.5" hidden="1" customHeight="1" x14ac:dyDescent="0.15">
      <c r="DD157" s="1272"/>
      <c r="DE157" s="1272"/>
    </row>
    <row r="158" spans="108:109" ht="13.5" hidden="1" customHeight="1" x14ac:dyDescent="0.15">
      <c r="DD158" s="1272"/>
      <c r="DE158" s="1272"/>
    </row>
    <row r="159" spans="108:109" ht="13.5" hidden="1" customHeight="1" x14ac:dyDescent="0.15">
      <c r="DD159" s="1272"/>
      <c r="DE159" s="1272"/>
    </row>
    <row r="160" spans="108:109" ht="13.5" hidden="1" customHeight="1" x14ac:dyDescent="0.15">
      <c r="DD160" s="1272"/>
      <c r="DE160" s="127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m4aObXzgyCiwyL3ENUKUnjVnvsAi1IS4uJmFK828jx/Z9d/L0GKD1xrr4+RyCHCkhkPDmywiKXHMMClcRBDFw==" saltValue="m0w4fWMR8J1r8/1nG3Hfb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9" zoomScaleNormal="100" zoomScaleSheetLayoutView="70" workbookViewId="0">
      <selection activeCell="BS1" sqref="BS1"/>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1NNXz003nFrA5TZ/uhWsrcXeXC7TgDX1ZuRhNY+WTdWoqcjlviqiIGH5KhTeHDhG2xGYYxKOIykb+sGWudnuw==" saltValue="Sfk0umFL6RdCej6pTL7JT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4" zoomScaleNormal="100" zoomScaleSheetLayoutView="55" workbookViewId="0">
      <selection activeCell="BS1" sqref="BS1"/>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g0Tx5TsaCrETuxn5xq7cueLyrMuGLlG3+oyGwbt/EdVDkEkn6AfhRgojQdSH/mNB1nHddlkwy1alLD+LVUvxg==" saltValue="FT1P27rxhPKzbU2zIR2YM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542</v>
      </c>
      <c r="G2" s="155"/>
      <c r="H2" s="156"/>
    </row>
    <row r="3" spans="1:8" x14ac:dyDescent="0.15">
      <c r="A3" s="152" t="s">
        <v>535</v>
      </c>
      <c r="B3" s="157"/>
      <c r="C3" s="158"/>
      <c r="D3" s="159">
        <v>241812</v>
      </c>
      <c r="E3" s="160"/>
      <c r="F3" s="161">
        <v>106614</v>
      </c>
      <c r="G3" s="162"/>
      <c r="H3" s="163"/>
    </row>
    <row r="4" spans="1:8" x14ac:dyDescent="0.15">
      <c r="A4" s="164"/>
      <c r="B4" s="165"/>
      <c r="C4" s="166"/>
      <c r="D4" s="167">
        <v>91345</v>
      </c>
      <c r="E4" s="168"/>
      <c r="F4" s="169">
        <v>45545</v>
      </c>
      <c r="G4" s="170"/>
      <c r="H4" s="171"/>
    </row>
    <row r="5" spans="1:8" x14ac:dyDescent="0.15">
      <c r="A5" s="152" t="s">
        <v>537</v>
      </c>
      <c r="B5" s="157"/>
      <c r="C5" s="158"/>
      <c r="D5" s="159">
        <v>195417</v>
      </c>
      <c r="E5" s="160"/>
      <c r="F5" s="161">
        <v>85459</v>
      </c>
      <c r="G5" s="162"/>
      <c r="H5" s="163"/>
    </row>
    <row r="6" spans="1:8" x14ac:dyDescent="0.15">
      <c r="A6" s="164"/>
      <c r="B6" s="165"/>
      <c r="C6" s="166"/>
      <c r="D6" s="167">
        <v>66443</v>
      </c>
      <c r="E6" s="168"/>
      <c r="F6" s="169">
        <v>44378</v>
      </c>
      <c r="G6" s="170"/>
      <c r="H6" s="171"/>
    </row>
    <row r="7" spans="1:8" x14ac:dyDescent="0.15">
      <c r="A7" s="152" t="s">
        <v>538</v>
      </c>
      <c r="B7" s="157"/>
      <c r="C7" s="158"/>
      <c r="D7" s="159">
        <v>179730</v>
      </c>
      <c r="E7" s="160"/>
      <c r="F7" s="161">
        <v>83280</v>
      </c>
      <c r="G7" s="162"/>
      <c r="H7" s="163"/>
    </row>
    <row r="8" spans="1:8" x14ac:dyDescent="0.15">
      <c r="A8" s="164"/>
      <c r="B8" s="165"/>
      <c r="C8" s="166"/>
      <c r="D8" s="167">
        <v>66838</v>
      </c>
      <c r="E8" s="168"/>
      <c r="F8" s="169">
        <v>43123</v>
      </c>
      <c r="G8" s="170"/>
      <c r="H8" s="171"/>
    </row>
    <row r="9" spans="1:8" x14ac:dyDescent="0.15">
      <c r="A9" s="152" t="s">
        <v>539</v>
      </c>
      <c r="B9" s="157"/>
      <c r="C9" s="158"/>
      <c r="D9" s="159">
        <v>216484</v>
      </c>
      <c r="E9" s="160"/>
      <c r="F9" s="161">
        <v>88968</v>
      </c>
      <c r="G9" s="162"/>
      <c r="H9" s="163"/>
    </row>
    <row r="10" spans="1:8" x14ac:dyDescent="0.15">
      <c r="A10" s="164"/>
      <c r="B10" s="165"/>
      <c r="C10" s="166"/>
      <c r="D10" s="167">
        <v>83379</v>
      </c>
      <c r="E10" s="168"/>
      <c r="F10" s="169">
        <v>45482</v>
      </c>
      <c r="G10" s="170"/>
      <c r="H10" s="171"/>
    </row>
    <row r="11" spans="1:8" x14ac:dyDescent="0.15">
      <c r="A11" s="152" t="s">
        <v>540</v>
      </c>
      <c r="B11" s="157"/>
      <c r="C11" s="158"/>
      <c r="D11" s="159">
        <v>228057</v>
      </c>
      <c r="E11" s="160"/>
      <c r="F11" s="161">
        <v>85173</v>
      </c>
      <c r="G11" s="162"/>
      <c r="H11" s="163"/>
    </row>
    <row r="12" spans="1:8" x14ac:dyDescent="0.15">
      <c r="A12" s="164"/>
      <c r="B12" s="165"/>
      <c r="C12" s="172"/>
      <c r="D12" s="167">
        <v>88295</v>
      </c>
      <c r="E12" s="168"/>
      <c r="F12" s="169">
        <v>43913</v>
      </c>
      <c r="G12" s="170"/>
      <c r="H12" s="171"/>
    </row>
    <row r="13" spans="1:8" x14ac:dyDescent="0.15">
      <c r="A13" s="152"/>
      <c r="B13" s="157"/>
      <c r="C13" s="173"/>
      <c r="D13" s="174">
        <v>212300</v>
      </c>
      <c r="E13" s="175"/>
      <c r="F13" s="176">
        <v>89899</v>
      </c>
      <c r="G13" s="177"/>
      <c r="H13" s="163"/>
    </row>
    <row r="14" spans="1:8" x14ac:dyDescent="0.15">
      <c r="A14" s="164"/>
      <c r="B14" s="165"/>
      <c r="C14" s="166"/>
      <c r="D14" s="167">
        <v>79260</v>
      </c>
      <c r="E14" s="168"/>
      <c r="F14" s="169">
        <v>44488</v>
      </c>
      <c r="G14" s="170"/>
      <c r="H14" s="171"/>
    </row>
    <row r="17" spans="1:11" x14ac:dyDescent="0.15">
      <c r="A17" s="148" t="s">
        <v>53</v>
      </c>
    </row>
    <row r="18" spans="1:11" x14ac:dyDescent="0.15">
      <c r="A18" s="178"/>
      <c r="B18" s="178" t="str">
        <f>実質収支比率等に係る経年分析!F$46</f>
        <v>H26</v>
      </c>
      <c r="C18" s="178" t="str">
        <f>実質収支比率等に係る経年分析!G$46</f>
        <v>H27</v>
      </c>
      <c r="D18" s="178" t="str">
        <f>実質収支比率等に係る経年分析!H$46</f>
        <v>H28</v>
      </c>
      <c r="E18" s="178" t="str">
        <f>実質収支比率等に係る経年分析!I$46</f>
        <v>H29</v>
      </c>
      <c r="F18" s="178" t="str">
        <f>実質収支比率等に係る経年分析!J$46</f>
        <v>H30</v>
      </c>
    </row>
    <row r="19" spans="1:11" x14ac:dyDescent="0.15">
      <c r="A19" s="178" t="s">
        <v>54</v>
      </c>
      <c r="B19" s="178">
        <f>ROUND(VALUE(SUBSTITUTE(実質収支比率等に係る経年分析!F$48,"▲","-")),2)</f>
        <v>2.12</v>
      </c>
      <c r="C19" s="178">
        <f>ROUND(VALUE(SUBSTITUTE(実質収支比率等に係る経年分析!G$48,"▲","-")),2)</f>
        <v>1.89</v>
      </c>
      <c r="D19" s="178">
        <f>ROUND(VALUE(SUBSTITUTE(実質収支比率等に係る経年分析!H$48,"▲","-")),2)</f>
        <v>1.46</v>
      </c>
      <c r="E19" s="178">
        <f>ROUND(VALUE(SUBSTITUTE(実質収支比率等に係る経年分析!I$48,"▲","-")),2)</f>
        <v>2.68</v>
      </c>
      <c r="F19" s="178">
        <f>ROUND(VALUE(SUBSTITUTE(実質収支比率等に係る経年分析!J$48,"▲","-")),2)</f>
        <v>4.08</v>
      </c>
    </row>
    <row r="20" spans="1:11" x14ac:dyDescent="0.15">
      <c r="A20" s="178" t="s">
        <v>55</v>
      </c>
      <c r="B20" s="178">
        <f>ROUND(VALUE(SUBSTITUTE(実質収支比率等に係る経年分析!F$47,"▲","-")),2)</f>
        <v>13.58</v>
      </c>
      <c r="C20" s="178">
        <f>ROUND(VALUE(SUBSTITUTE(実質収支比率等に係る経年分析!G$47,"▲","-")),2)</f>
        <v>15.02</v>
      </c>
      <c r="D20" s="178">
        <f>ROUND(VALUE(SUBSTITUTE(実質収支比率等に係る経年分析!H$47,"▲","-")),2)</f>
        <v>16.54</v>
      </c>
      <c r="E20" s="178">
        <f>ROUND(VALUE(SUBSTITUTE(実質収支比率等に係る経年分析!I$47,"▲","-")),2)</f>
        <v>13.15</v>
      </c>
      <c r="F20" s="178">
        <f>ROUND(VALUE(SUBSTITUTE(実質収支比率等に係る経年分析!J$47,"▲","-")),2)</f>
        <v>13.19</v>
      </c>
    </row>
    <row r="21" spans="1:11" x14ac:dyDescent="0.15">
      <c r="A21" s="178" t="s">
        <v>56</v>
      </c>
      <c r="B21" s="178">
        <f>IF(ISNUMBER(VALUE(SUBSTITUTE(実質収支比率等に係る経年分析!F$49,"▲","-"))),ROUND(VALUE(SUBSTITUTE(実質収支比率等に係る経年分析!F$49,"▲","-")),2),NA())</f>
        <v>7.3</v>
      </c>
      <c r="C21" s="178">
        <f>IF(ISNUMBER(VALUE(SUBSTITUTE(実質収支比率等に係る経年分析!G$49,"▲","-"))),ROUND(VALUE(SUBSTITUTE(実質収支比率等に係る経年分析!G$49,"▲","-")),2),NA())</f>
        <v>2.41</v>
      </c>
      <c r="D21" s="178">
        <f>IF(ISNUMBER(VALUE(SUBSTITUTE(実質収支比率等に係る経年分析!H$49,"▲","-"))),ROUND(VALUE(SUBSTITUTE(実質収支比率等に係る経年分析!H$49,"▲","-")),2),NA())</f>
        <v>1.06</v>
      </c>
      <c r="E21" s="178">
        <f>IF(ISNUMBER(VALUE(SUBSTITUTE(実質収支比率等に係る経年分析!I$49,"▲","-"))),ROUND(VALUE(SUBSTITUTE(実質収支比率等に係る経年分析!I$49,"▲","-")),2),NA())</f>
        <v>-2.82</v>
      </c>
      <c r="F21" s="178">
        <f>IF(ISNUMBER(VALUE(SUBSTITUTE(実質収支比率等に係る経年分析!J$49,"▲","-"))),ROUND(VALUE(SUBSTITUTE(実質収支比率等に係る経年分析!J$49,"▲","-")),2),NA())</f>
        <v>-0.43</v>
      </c>
    </row>
    <row r="24" spans="1:11" x14ac:dyDescent="0.15">
      <c r="A24" s="148" t="s">
        <v>57</v>
      </c>
    </row>
    <row r="25" spans="1:11" x14ac:dyDescent="0.15">
      <c r="A25" s="179"/>
      <c r="B25" s="179" t="str">
        <f>連結実質赤字比率に係る赤字・黒字の構成分析!F$33</f>
        <v>H26</v>
      </c>
      <c r="C25" s="179"/>
      <c r="D25" s="179" t="str">
        <f>連結実質赤字比率に係る赤字・黒字の構成分析!G$33</f>
        <v>H27</v>
      </c>
      <c r="E25" s="179"/>
      <c r="F25" s="179" t="str">
        <f>連結実質赤字比率に係る赤字・黒字の構成分析!H$33</f>
        <v>H28</v>
      </c>
      <c r="G25" s="179"/>
      <c r="H25" s="179" t="str">
        <f>連結実質赤字比率に係る赤字・黒字の構成分析!I$33</f>
        <v>H29</v>
      </c>
      <c r="I25" s="179"/>
      <c r="J25" s="179" t="str">
        <f>連結実質赤字比率に係る赤字・黒字の構成分析!J$33</f>
        <v>H30</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0.06</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0.13</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0.06</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0.17</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f>IF(ROUND(VALUE(SUBSTITUTE(連結実質赤字比率に係る赤字・黒字の構成分析!H$42,"▲", "-")), 2) &lt; 0, ABS(ROUND(VALUE(SUBSTITUTE(連結実質赤字比率に係る赤字・黒字の構成分析!H$42,"▲", "-")), 2)), NA())</f>
        <v>0.13</v>
      </c>
      <c r="G28" s="179" t="e">
        <f>IF(ROUND(VALUE(SUBSTITUTE(連結実質赤字比率に係る赤字・黒字の構成分析!H$42,"▲", "-")), 2) &gt;= 0, ABS(ROUND(VALUE(SUBSTITUTE(連結実質赤字比率に係る赤字・黒字の構成分析!H$42,"▲", "-")), 2)), NA())</f>
        <v>#N/A</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集落排水処理施設特別会計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旅客定期航路事業特別会計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診療所特別会計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x14ac:dyDescent="0.15">
      <c r="A32" s="179" t="str">
        <f>IF(連結実質赤字比率に係る赤字・黒字の構成分析!C$38="",NA(),連結実質赤字比率に係る赤字・黒字の構成分析!C$38)</f>
        <v>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0.01</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0.01</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0.01</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0.01</v>
      </c>
    </row>
    <row r="33" spans="1:16" x14ac:dyDescent="0.15">
      <c r="A33" s="179" t="str">
        <f>IF(連結実質赤字比率に係る赤字・黒字の構成分析!C$37="",NA(),連結実質赤字比率に係る赤字・黒字の構成分析!C$37)</f>
        <v>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1.02</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0.56999999999999995</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0.2</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0.48</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0.62</v>
      </c>
    </row>
    <row r="34" spans="1:16" x14ac:dyDescent="0.15">
      <c r="A34" s="179" t="str">
        <f>IF(連結実質赤字比率に係る赤字・黒字の構成分析!C$36="",NA(),連結実質赤字比率に係る赤字・黒字の構成分析!C$36)</f>
        <v>介護保険特別会計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0.17</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0.3</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0.46</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0.01</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0.87</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2.11</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1.88</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1.45</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2.67</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4.07</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2.95</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3.05</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3.38</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4.3</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4.67</v>
      </c>
    </row>
    <row r="39" spans="1:16" x14ac:dyDescent="0.15">
      <c r="A39" s="148" t="s">
        <v>60</v>
      </c>
    </row>
    <row r="40" spans="1:16" x14ac:dyDescent="0.15">
      <c r="A40" s="180"/>
      <c r="B40" s="180" t="str">
        <f>'実質公債費比率（分子）の構造'!K$44</f>
        <v>H26</v>
      </c>
      <c r="C40" s="180"/>
      <c r="D40" s="180"/>
      <c r="E40" s="180" t="str">
        <f>'実質公債費比率（分子）の構造'!L$44</f>
        <v>H27</v>
      </c>
      <c r="F40" s="180"/>
      <c r="G40" s="180"/>
      <c r="H40" s="180" t="str">
        <f>'実質公債費比率（分子）の構造'!M$44</f>
        <v>H28</v>
      </c>
      <c r="I40" s="180"/>
      <c r="J40" s="180"/>
      <c r="K40" s="180" t="str">
        <f>'実質公債費比率（分子）の構造'!N$44</f>
        <v>H29</v>
      </c>
      <c r="L40" s="180"/>
      <c r="M40" s="180"/>
      <c r="N40" s="180" t="str">
        <f>'実質公債費比率（分子）の構造'!O$44</f>
        <v>H30</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4570</v>
      </c>
      <c r="E42" s="180"/>
      <c r="F42" s="180"/>
      <c r="G42" s="180">
        <f>'実質公債費比率（分子）の構造'!L$52</f>
        <v>4430</v>
      </c>
      <c r="H42" s="180"/>
      <c r="I42" s="180"/>
      <c r="J42" s="180">
        <f>'実質公債費比率（分子）の構造'!M$52</f>
        <v>4129</v>
      </c>
      <c r="K42" s="180"/>
      <c r="L42" s="180"/>
      <c r="M42" s="180">
        <f>'実質公債費比率（分子）の構造'!N$52</f>
        <v>4105</v>
      </c>
      <c r="N42" s="180"/>
      <c r="O42" s="180"/>
      <c r="P42" s="180">
        <f>'実質公債費比率（分子）の構造'!O$52</f>
        <v>3992</v>
      </c>
    </row>
    <row r="43" spans="1:16" x14ac:dyDescent="0.15">
      <c r="A43" s="180" t="s">
        <v>64</v>
      </c>
      <c r="B43" s="180">
        <f>'実質公債費比率（分子）の構造'!K$51</f>
        <v>5</v>
      </c>
      <c r="C43" s="180"/>
      <c r="D43" s="180"/>
      <c r="E43" s="180">
        <f>'実質公債費比率（分子）の構造'!L$51</f>
        <v>8</v>
      </c>
      <c r="F43" s="180"/>
      <c r="G43" s="180"/>
      <c r="H43" s="180">
        <f>'実質公債費比率（分子）の構造'!M$51</f>
        <v>4</v>
      </c>
      <c r="I43" s="180"/>
      <c r="J43" s="180"/>
      <c r="K43" s="180">
        <f>'実質公債費比率（分子）の構造'!N$51</f>
        <v>4</v>
      </c>
      <c r="L43" s="180"/>
      <c r="M43" s="180"/>
      <c r="N43" s="180">
        <f>'実質公債費比率（分子）の構造'!O$51</f>
        <v>1</v>
      </c>
      <c r="O43" s="180"/>
      <c r="P43" s="180"/>
    </row>
    <row r="44" spans="1:16" x14ac:dyDescent="0.15">
      <c r="A44" s="180" t="s">
        <v>65</v>
      </c>
      <c r="B44" s="180">
        <f>'実質公債費比率（分子）の構造'!K$50</f>
        <v>0</v>
      </c>
      <c r="C44" s="180"/>
      <c r="D44" s="180"/>
      <c r="E44" s="180">
        <f>'実質公債費比率（分子）の構造'!L$50</f>
        <v>0</v>
      </c>
      <c r="F44" s="180"/>
      <c r="G44" s="180"/>
      <c r="H44" s="180">
        <f>'実質公債費比率（分子）の構造'!M$50</f>
        <v>0</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105</v>
      </c>
      <c r="C45" s="180"/>
      <c r="D45" s="180"/>
      <c r="E45" s="180">
        <f>'実質公債費比率（分子）の構造'!L$49</f>
        <v>120</v>
      </c>
      <c r="F45" s="180"/>
      <c r="G45" s="180"/>
      <c r="H45" s="180">
        <f>'実質公債費比率（分子）の構造'!M$49</f>
        <v>78</v>
      </c>
      <c r="I45" s="180"/>
      <c r="J45" s="180"/>
      <c r="K45" s="180">
        <f>'実質公債費比率（分子）の構造'!N$49</f>
        <v>84</v>
      </c>
      <c r="L45" s="180"/>
      <c r="M45" s="180"/>
      <c r="N45" s="180">
        <f>'実質公債費比率（分子）の構造'!O$49</f>
        <v>83</v>
      </c>
      <c r="O45" s="180"/>
      <c r="P45" s="180"/>
    </row>
    <row r="46" spans="1:16" x14ac:dyDescent="0.15">
      <c r="A46" s="180" t="s">
        <v>67</v>
      </c>
      <c r="B46" s="180">
        <f>'実質公債費比率（分子）の構造'!K$48</f>
        <v>253</v>
      </c>
      <c r="C46" s="180"/>
      <c r="D46" s="180"/>
      <c r="E46" s="180">
        <f>'実質公債費比率（分子）の構造'!L$48</f>
        <v>316</v>
      </c>
      <c r="F46" s="180"/>
      <c r="G46" s="180"/>
      <c r="H46" s="180">
        <f>'実質公債費比率（分子）の構造'!M$48</f>
        <v>280</v>
      </c>
      <c r="I46" s="180"/>
      <c r="J46" s="180"/>
      <c r="K46" s="180">
        <f>'実質公債費比率（分子）の構造'!N$48</f>
        <v>246</v>
      </c>
      <c r="L46" s="180"/>
      <c r="M46" s="180"/>
      <c r="N46" s="180">
        <f>'実質公債費比率（分子）の構造'!O$48</f>
        <v>266</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5654</v>
      </c>
      <c r="C49" s="180"/>
      <c r="D49" s="180"/>
      <c r="E49" s="180">
        <f>'実質公債費比率（分子）の構造'!L$45</f>
        <v>5326</v>
      </c>
      <c r="F49" s="180"/>
      <c r="G49" s="180"/>
      <c r="H49" s="180">
        <f>'実質公債費比率（分子）の構造'!M$45</f>
        <v>4989</v>
      </c>
      <c r="I49" s="180"/>
      <c r="J49" s="180"/>
      <c r="K49" s="180">
        <f>'実質公債費比率（分子）の構造'!N$45</f>
        <v>4529</v>
      </c>
      <c r="L49" s="180"/>
      <c r="M49" s="180"/>
      <c r="N49" s="180">
        <f>'実質公債費比率（分子）の構造'!O$45</f>
        <v>4402</v>
      </c>
      <c r="O49" s="180"/>
      <c r="P49" s="180"/>
    </row>
    <row r="50" spans="1:16" x14ac:dyDescent="0.15">
      <c r="A50" s="180" t="s">
        <v>71</v>
      </c>
      <c r="B50" s="180" t="e">
        <f>NA()</f>
        <v>#N/A</v>
      </c>
      <c r="C50" s="180">
        <f>IF(ISNUMBER('実質公債費比率（分子）の構造'!K$53),'実質公債費比率（分子）の構造'!K$53,NA())</f>
        <v>1447</v>
      </c>
      <c r="D50" s="180" t="e">
        <f>NA()</f>
        <v>#N/A</v>
      </c>
      <c r="E50" s="180" t="e">
        <f>NA()</f>
        <v>#N/A</v>
      </c>
      <c r="F50" s="180">
        <f>IF(ISNUMBER('実質公債費比率（分子）の構造'!L$53),'実質公債費比率（分子）の構造'!L$53,NA())</f>
        <v>1340</v>
      </c>
      <c r="G50" s="180" t="e">
        <f>NA()</f>
        <v>#N/A</v>
      </c>
      <c r="H50" s="180" t="e">
        <f>NA()</f>
        <v>#N/A</v>
      </c>
      <c r="I50" s="180">
        <f>IF(ISNUMBER('実質公債費比率（分子）の構造'!M$53),'実質公債費比率（分子）の構造'!M$53,NA())</f>
        <v>1222</v>
      </c>
      <c r="J50" s="180" t="e">
        <f>NA()</f>
        <v>#N/A</v>
      </c>
      <c r="K50" s="180" t="e">
        <f>NA()</f>
        <v>#N/A</v>
      </c>
      <c r="L50" s="180">
        <f>IF(ISNUMBER('実質公債費比率（分子）の構造'!N$53),'実質公債費比率（分子）の構造'!N$53,NA())</f>
        <v>758</v>
      </c>
      <c r="M50" s="180" t="e">
        <f>NA()</f>
        <v>#N/A</v>
      </c>
      <c r="N50" s="180" t="e">
        <f>NA()</f>
        <v>#N/A</v>
      </c>
      <c r="O50" s="180">
        <f>IF(ISNUMBER('実質公債費比率（分子）の構造'!O$53),'実質公債費比率（分子）の構造'!O$53,NA())</f>
        <v>760</v>
      </c>
      <c r="P50" s="180" t="e">
        <f>NA()</f>
        <v>#N/A</v>
      </c>
    </row>
    <row r="53" spans="1:16" x14ac:dyDescent="0.15">
      <c r="A53" s="148" t="s">
        <v>72</v>
      </c>
    </row>
    <row r="54" spans="1:16" x14ac:dyDescent="0.15">
      <c r="A54" s="179"/>
      <c r="B54" s="179" t="str">
        <f>'将来負担比率（分子）の構造'!I$40</f>
        <v>H26</v>
      </c>
      <c r="C54" s="179"/>
      <c r="D54" s="179"/>
      <c r="E54" s="179" t="str">
        <f>'将来負担比率（分子）の構造'!J$40</f>
        <v>H27</v>
      </c>
      <c r="F54" s="179"/>
      <c r="G54" s="179"/>
      <c r="H54" s="179" t="str">
        <f>'将来負担比率（分子）の構造'!K$40</f>
        <v>H28</v>
      </c>
      <c r="I54" s="179"/>
      <c r="J54" s="179"/>
      <c r="K54" s="179" t="str">
        <f>'将来負担比率（分子）の構造'!L$40</f>
        <v>H29</v>
      </c>
      <c r="L54" s="179"/>
      <c r="M54" s="179"/>
      <c r="N54" s="179" t="str">
        <f>'将来負担比率（分子）の構造'!M$40</f>
        <v>H30</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38207</v>
      </c>
      <c r="E56" s="179"/>
      <c r="F56" s="179"/>
      <c r="G56" s="179">
        <f>'将来負担比率（分子）の構造'!J$52</f>
        <v>37965</v>
      </c>
      <c r="H56" s="179"/>
      <c r="I56" s="179"/>
      <c r="J56" s="179">
        <f>'将来負担比率（分子）の構造'!K$52</f>
        <v>36605</v>
      </c>
      <c r="K56" s="179"/>
      <c r="L56" s="179"/>
      <c r="M56" s="179">
        <f>'将来負担比率（分子）の構造'!L$52</f>
        <v>35055</v>
      </c>
      <c r="N56" s="179"/>
      <c r="O56" s="179"/>
      <c r="P56" s="179">
        <f>'将来負担比率（分子）の構造'!M$52</f>
        <v>35329</v>
      </c>
    </row>
    <row r="57" spans="1:16" x14ac:dyDescent="0.15">
      <c r="A57" s="179" t="s">
        <v>42</v>
      </c>
      <c r="B57" s="179"/>
      <c r="C57" s="179"/>
      <c r="D57" s="179">
        <f>'将来負担比率（分子）の構造'!I$51</f>
        <v>877</v>
      </c>
      <c r="E57" s="179"/>
      <c r="F57" s="179"/>
      <c r="G57" s="179">
        <f>'将来負担比率（分子）の構造'!J$51</f>
        <v>787</v>
      </c>
      <c r="H57" s="179"/>
      <c r="I57" s="179"/>
      <c r="J57" s="179">
        <f>'将来負担比率（分子）の構造'!K$51</f>
        <v>1169</v>
      </c>
      <c r="K57" s="179"/>
      <c r="L57" s="179"/>
      <c r="M57" s="179">
        <f>'将来負担比率（分子）の構造'!L$51</f>
        <v>1182</v>
      </c>
      <c r="N57" s="179"/>
      <c r="O57" s="179"/>
      <c r="P57" s="179">
        <f>'将来負担比率（分子）の構造'!M$51</f>
        <v>1143</v>
      </c>
    </row>
    <row r="58" spans="1:16" x14ac:dyDescent="0.15">
      <c r="A58" s="179" t="s">
        <v>41</v>
      </c>
      <c r="B58" s="179"/>
      <c r="C58" s="179"/>
      <c r="D58" s="179">
        <f>'将来負担比率（分子）の構造'!I$50</f>
        <v>9914</v>
      </c>
      <c r="E58" s="179"/>
      <c r="F58" s="179"/>
      <c r="G58" s="179">
        <f>'将来負担比率（分子）の構造'!J$50</f>
        <v>10773</v>
      </c>
      <c r="H58" s="179"/>
      <c r="I58" s="179"/>
      <c r="J58" s="179">
        <f>'将来負担比率（分子）の構造'!K$50</f>
        <v>10935</v>
      </c>
      <c r="K58" s="179"/>
      <c r="L58" s="179"/>
      <c r="M58" s="179">
        <f>'将来負担比率（分子）の構造'!L$50</f>
        <v>11226</v>
      </c>
      <c r="N58" s="179"/>
      <c r="O58" s="179"/>
      <c r="P58" s="179">
        <f>'将来負担比率（分子）の構造'!M$50</f>
        <v>11243</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f>'将来負担比率（分子）の構造'!I$46</f>
        <v>145</v>
      </c>
      <c r="C61" s="179"/>
      <c r="D61" s="179"/>
      <c r="E61" s="179">
        <f>'将来負担比率（分子）の構造'!J$46</f>
        <v>138</v>
      </c>
      <c r="F61" s="179"/>
      <c r="G61" s="179"/>
      <c r="H61" s="179">
        <f>'将来負担比率（分子）の構造'!K$46</f>
        <v>130</v>
      </c>
      <c r="I61" s="179"/>
      <c r="J61" s="179"/>
      <c r="K61" s="179">
        <f>'将来負担比率（分子）の構造'!L$46</f>
        <v>121</v>
      </c>
      <c r="L61" s="179"/>
      <c r="M61" s="179"/>
      <c r="N61" s="179">
        <f>'将来負担比率（分子）の構造'!M$46</f>
        <v>112</v>
      </c>
      <c r="O61" s="179"/>
      <c r="P61" s="179"/>
    </row>
    <row r="62" spans="1:16" x14ac:dyDescent="0.15">
      <c r="A62" s="179" t="s">
        <v>35</v>
      </c>
      <c r="B62" s="179">
        <f>'将来負担比率（分子）の構造'!I$45</f>
        <v>1360</v>
      </c>
      <c r="C62" s="179"/>
      <c r="D62" s="179"/>
      <c r="E62" s="179">
        <f>'将来負担比率（分子）の構造'!J$45</f>
        <v>1489</v>
      </c>
      <c r="F62" s="179"/>
      <c r="G62" s="179"/>
      <c r="H62" s="179">
        <f>'将来負担比率（分子）の構造'!K$45</f>
        <v>1838</v>
      </c>
      <c r="I62" s="179"/>
      <c r="J62" s="179"/>
      <c r="K62" s="179">
        <f>'将来負担比率（分子）の構造'!L$45</f>
        <v>1932</v>
      </c>
      <c r="L62" s="179"/>
      <c r="M62" s="179"/>
      <c r="N62" s="179">
        <f>'将来負担比率（分子）の構造'!M$45</f>
        <v>2058</v>
      </c>
      <c r="O62" s="179"/>
      <c r="P62" s="179"/>
    </row>
    <row r="63" spans="1:16" x14ac:dyDescent="0.15">
      <c r="A63" s="179" t="s">
        <v>34</v>
      </c>
      <c r="B63" s="179">
        <f>'将来負担比率（分子）の構造'!I$44</f>
        <v>1167</v>
      </c>
      <c r="C63" s="179"/>
      <c r="D63" s="179"/>
      <c r="E63" s="179">
        <f>'将来負担比率（分子）の構造'!J$44</f>
        <v>1306</v>
      </c>
      <c r="F63" s="179"/>
      <c r="G63" s="179"/>
      <c r="H63" s="179">
        <f>'将来負担比率（分子）の構造'!K$44</f>
        <v>1220</v>
      </c>
      <c r="I63" s="179"/>
      <c r="J63" s="179"/>
      <c r="K63" s="179">
        <f>'将来負担比率（分子）の構造'!L$44</f>
        <v>1139</v>
      </c>
      <c r="L63" s="179"/>
      <c r="M63" s="179"/>
      <c r="N63" s="179">
        <f>'将来負担比率（分子）の構造'!M$44</f>
        <v>1084</v>
      </c>
      <c r="O63" s="179"/>
      <c r="P63" s="179"/>
    </row>
    <row r="64" spans="1:16" x14ac:dyDescent="0.15">
      <c r="A64" s="179" t="s">
        <v>33</v>
      </c>
      <c r="B64" s="179">
        <f>'将来負担比率（分子）の構造'!I$43</f>
        <v>2911</v>
      </c>
      <c r="C64" s="179"/>
      <c r="D64" s="179"/>
      <c r="E64" s="179">
        <f>'将来負担比率（分子）の構造'!J$43</f>
        <v>2732</v>
      </c>
      <c r="F64" s="179"/>
      <c r="G64" s="179"/>
      <c r="H64" s="179">
        <f>'将来負担比率（分子）の構造'!K$43</f>
        <v>2651</v>
      </c>
      <c r="I64" s="179"/>
      <c r="J64" s="179"/>
      <c r="K64" s="179">
        <f>'将来負担比率（分子）の構造'!L$43</f>
        <v>2586</v>
      </c>
      <c r="L64" s="179"/>
      <c r="M64" s="179"/>
      <c r="N64" s="179">
        <f>'将来負担比率（分子）の構造'!M$43</f>
        <v>2480</v>
      </c>
      <c r="O64" s="179"/>
      <c r="P64" s="179"/>
    </row>
    <row r="65" spans="1:16" x14ac:dyDescent="0.15">
      <c r="A65" s="179" t="s">
        <v>32</v>
      </c>
      <c r="B65" s="179" t="str">
        <f>'将来負担比率（分子）の構造'!I$42</f>
        <v>-</v>
      </c>
      <c r="C65" s="179"/>
      <c r="D65" s="179"/>
      <c r="E65" s="179">
        <f>'将来負担比率（分子）の構造'!J$42</f>
        <v>326</v>
      </c>
      <c r="F65" s="179"/>
      <c r="G65" s="179"/>
      <c r="H65" s="179">
        <f>'将来負担比率（分子）の構造'!K$42</f>
        <v>170</v>
      </c>
      <c r="I65" s="179"/>
      <c r="J65" s="179"/>
      <c r="K65" s="179">
        <f>'将来負担比率（分子）の構造'!L$42</f>
        <v>159</v>
      </c>
      <c r="L65" s="179"/>
      <c r="M65" s="179"/>
      <c r="N65" s="179">
        <f>'将来負担比率（分子）の構造'!M$42</f>
        <v>148</v>
      </c>
      <c r="O65" s="179"/>
      <c r="P65" s="179"/>
    </row>
    <row r="66" spans="1:16" x14ac:dyDescent="0.15">
      <c r="A66" s="179" t="s">
        <v>31</v>
      </c>
      <c r="B66" s="179">
        <f>'将来負担比率（分子）の構造'!I$41</f>
        <v>46746</v>
      </c>
      <c r="C66" s="179"/>
      <c r="D66" s="179"/>
      <c r="E66" s="179">
        <f>'将来負担比率（分子）の構造'!J$41</f>
        <v>45600</v>
      </c>
      <c r="F66" s="179"/>
      <c r="G66" s="179"/>
      <c r="H66" s="179">
        <f>'将来負担比率（分子）の構造'!K$41</f>
        <v>44629</v>
      </c>
      <c r="I66" s="179"/>
      <c r="J66" s="179"/>
      <c r="K66" s="179">
        <f>'将来負担比率（分子）の構造'!L$41</f>
        <v>43923</v>
      </c>
      <c r="L66" s="179"/>
      <c r="M66" s="179"/>
      <c r="N66" s="179">
        <f>'将来負担比率（分子）の構造'!M$41</f>
        <v>44196</v>
      </c>
      <c r="O66" s="179"/>
      <c r="P66" s="179"/>
    </row>
    <row r="67" spans="1:16" x14ac:dyDescent="0.15">
      <c r="A67" s="179" t="s">
        <v>75</v>
      </c>
      <c r="B67" s="179" t="e">
        <f>NA()</f>
        <v>#N/A</v>
      </c>
      <c r="C67" s="179">
        <f>IF(ISNUMBER('将来負担比率（分子）の構造'!I$53), IF('将来負担比率（分子）の構造'!I$53 &lt; 0, 0, '将来負担比率（分子）の構造'!I$53), NA())</f>
        <v>3331</v>
      </c>
      <c r="D67" s="179" t="e">
        <f>NA()</f>
        <v>#N/A</v>
      </c>
      <c r="E67" s="179" t="e">
        <f>NA()</f>
        <v>#N/A</v>
      </c>
      <c r="F67" s="179">
        <f>IF(ISNUMBER('将来負担比率（分子）の構造'!J$53), IF('将来負担比率（分子）の構造'!J$53 &lt; 0, 0, '将来負担比率（分子）の構造'!J$53), NA())</f>
        <v>2067</v>
      </c>
      <c r="G67" s="179" t="e">
        <f>NA()</f>
        <v>#N/A</v>
      </c>
      <c r="H67" s="179" t="e">
        <f>NA()</f>
        <v>#N/A</v>
      </c>
      <c r="I67" s="179">
        <f>IF(ISNUMBER('将来負担比率（分子）の構造'!K$53), IF('将来負担比率（分子）の構造'!K$53 &lt; 0, 0, '将来負担比率（分子）の構造'!K$53), NA())</f>
        <v>1929</v>
      </c>
      <c r="J67" s="179" t="e">
        <f>NA()</f>
        <v>#N/A</v>
      </c>
      <c r="K67" s="179" t="e">
        <f>NA()</f>
        <v>#N/A</v>
      </c>
      <c r="L67" s="179">
        <f>IF(ISNUMBER('将来負担比率（分子）の構造'!L$53), IF('将来負担比率（分子）の構造'!L$53 &lt; 0, 0, '将来負担比率（分子）の構造'!L$53), NA())</f>
        <v>2397</v>
      </c>
      <c r="M67" s="179" t="e">
        <f>NA()</f>
        <v>#N/A</v>
      </c>
      <c r="N67" s="179" t="e">
        <f>NA()</f>
        <v>#N/A</v>
      </c>
      <c r="O67" s="179">
        <f>IF(ISNUMBER('将来負担比率（分子）の構造'!M$53), IF('将来負担比率（分子）の構造'!M$53 &lt; 0, 0, '将来負担比率（分子）の構造'!M$53), NA())</f>
        <v>2363</v>
      </c>
      <c r="P67" s="179" t="e">
        <f>NA()</f>
        <v>#N/A</v>
      </c>
    </row>
    <row r="70" spans="1:16" x14ac:dyDescent="0.15">
      <c r="A70" s="181" t="s">
        <v>76</v>
      </c>
      <c r="B70" s="181"/>
      <c r="C70" s="181"/>
      <c r="D70" s="181"/>
      <c r="E70" s="181"/>
      <c r="F70" s="181"/>
    </row>
    <row r="71" spans="1:16" x14ac:dyDescent="0.15">
      <c r="A71" s="182"/>
      <c r="B71" s="182" t="str">
        <f>基金残高に係る経年分析!F54</f>
        <v>H28</v>
      </c>
      <c r="C71" s="182" t="str">
        <f>基金残高に係る経年分析!G54</f>
        <v>H29</v>
      </c>
      <c r="D71" s="182" t="str">
        <f>基金残高に係る経年分析!H54</f>
        <v>H30</v>
      </c>
    </row>
    <row r="72" spans="1:16" x14ac:dyDescent="0.15">
      <c r="A72" s="182" t="s">
        <v>77</v>
      </c>
      <c r="B72" s="183">
        <f>基金残高に係る経年分析!F55</f>
        <v>3005</v>
      </c>
      <c r="C72" s="183">
        <f>基金残高に係る経年分析!G55</f>
        <v>2306</v>
      </c>
      <c r="D72" s="183">
        <f>基金残高に係る経年分析!H55</f>
        <v>2247</v>
      </c>
    </row>
    <row r="73" spans="1:16" x14ac:dyDescent="0.15">
      <c r="A73" s="182" t="s">
        <v>78</v>
      </c>
      <c r="B73" s="183">
        <f>基金残高に係る経年分析!F56</f>
        <v>3028</v>
      </c>
      <c r="C73" s="183">
        <f>基金残高に係る経年分析!G56</f>
        <v>4049</v>
      </c>
      <c r="D73" s="183">
        <f>基金残高に係る経年分析!H56</f>
        <v>4349</v>
      </c>
    </row>
    <row r="74" spans="1:16" x14ac:dyDescent="0.15">
      <c r="A74" s="182" t="s">
        <v>79</v>
      </c>
      <c r="B74" s="183">
        <f>基金残高に係る経年分析!F57</f>
        <v>8675</v>
      </c>
      <c r="C74" s="183">
        <f>基金残高に係る経年分析!G57</f>
        <v>8755</v>
      </c>
      <c r="D74" s="183">
        <f>基金残高に係る経年分析!H57</f>
        <v>8471</v>
      </c>
    </row>
  </sheetData>
  <sheetProtection algorithmName="SHA-512" hashValue="ffqya6IKu/xL+zxkV0X/8o9HQCL/0bOJ3zrg0z/EMJET2GMwmhX0HLmxHQH4JG0n3n6ptC1YNUx0e8c99/ZBCw==" saltValue="yt8J/M0o+RTAWmw2RwIk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2020-03-05T02:56:31Z</cp:lastPrinted>
  <dcterms:created xsi:type="dcterms:W3CDTF">2020-02-10T06:05:46Z</dcterms:created>
  <dcterms:modified xsi:type="dcterms:W3CDTF">2020-10-07T04:49:40Z</dcterms:modified>
  <cp:category/>
</cp:coreProperties>
</file>