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ustors\本庁_財政課\財政関係\001各種報告\01県市町村課\R07\69✔ 【0313〆】令和6年度財政状況資料集の作成等について\02 回答\"/>
    </mc:Choice>
  </mc:AlternateContent>
  <xr:revisionPtr revIDLastSave="0" documentId="13_ncr:1_{6E7A610F-AD3B-478B-87A6-6101493131F0}" xr6:coauthVersionLast="47" xr6:coauthVersionMax="47" xr10:uidLastSave="{00000000-0000-0000-0000-000000000000}"/>
  <bookViews>
    <workbookView xWindow="-120" yWindow="-120" windowWidth="20730" windowHeight="113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C36" i="10"/>
  <c r="BE35" i="10"/>
  <c r="BW34" i="10"/>
  <c r="BW35" i="10" s="1"/>
  <c r="BW36" i="10" s="1"/>
  <c r="BW37" i="10" s="1"/>
  <c r="BW38" i="10" s="1"/>
  <c r="BW39" i="10" s="1"/>
  <c r="BW40" i="10" s="1"/>
  <c r="BW41" i="10" s="1"/>
  <c r="BW42" i="10" s="1"/>
  <c r="C34" i="10"/>
  <c r="CO34" i="10" l="1"/>
  <c r="CO35" i="10" s="1"/>
  <c r="CO36" i="10" s="1"/>
  <c r="CO37" i="10" s="1"/>
  <c r="CO38" i="10" s="1"/>
  <c r="CO39" i="10" s="1"/>
  <c r="C35"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<sst xmlns="http://schemas.openxmlformats.org/spreadsheetml/2006/main" count="1095" uniqueCount="575">
  <si>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</si>
  <si>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</si>
  <si>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</si>
  <si>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</si>
  <si>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</si>
  <si>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</si>
  <si>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</si>
  <si>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</si>
  <si>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</si>
  <si>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</si>
  <si>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</si>
  <si>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</si>
  <si>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</si>
  <si>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</si>
  <si>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</si>
  <si>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</si>
  <si>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</si>
  <si>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</si>
  <si>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</si>
  <si>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</si>
  <si>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</si>
  <si>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</si>
  <si>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</si>
  <si>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</si>
  <si>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</si>
  <si>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</si>
  <si>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</si>
  <si>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</si>
  <si>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</si>
  <si>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</si>
  <si>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</si>
  <si>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</si>
  <si>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</si>
  <si>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</si>
  <si>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</si>
  <si>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</si>
  <si>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</si>
  <si>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</si>
  <si>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</si>
  <si>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</si>
  <si>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</si>
  <si>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</si>
  <si>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</si>
  <si>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</si>
  <si>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</si>
  <si>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</si>
  <si>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</si>
  <si>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</si>
  <si>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</si>
  <si>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</si>
  <si>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</si>
  <si>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</si>
  <si>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</si>
  <si>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</si>
  <si>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</si>
  <si>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</si>
  <si>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</si>
  <si>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</si>
  <si>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</si>
  <si>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</si>
  <si>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</si>
  <si>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</si>
  <si>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</si>
  <si>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</si>
  <si>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</si>
  <si>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</si>
  <si>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</si>
  <si>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</si>
  <si>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</si>
  <si>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</si>
  <si>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</si>
  <si>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</si>
  <si>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</si>
  <si>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</si>
  <si>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</si>
  <si>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</si>
  <si>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</si>
  <si>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</si>
  <si>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</si>
  <si>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</si>
  <si>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</si>
  <si>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</si>
  <si>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</si>
  <si>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</si>
  <si>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</si>
  <si>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</si>
  <si>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</si>
  <si>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</si>
  <si>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</si>
  <si>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</si>
  <si>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</si>
  <si>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</si>
  <si>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</si>
  <si>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</si>
  <si>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対馬市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</si>
  <si>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</si>
  <si>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</si>
  <si>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</si>
  <si>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</si>
  <si>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</si>
  <si>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</si>
  <si>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</si>
  <si>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</si>
  <si>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</si>
  <si>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</si>
  <si>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</si>
  <si>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</si>
  <si>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</si>
  <si>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</si>
  <si>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</si>
  <si>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</si>
  <si>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</si>
  <si>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</si>
  <si>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</si>
  <si>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</si>
  <si>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</si>
  <si>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</si>
  <si>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</si>
  <si>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</si>
  <si>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</si>
  <si>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</si>
  <si>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</si>
  <si>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</si>
  <si>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</si>
  <si>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</si>
  <si>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</si>
  <si>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</si>
  <si>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</si>
  <si>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</si>
  <si>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</si>
  <si>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</si>
  <si>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</si>
  <si>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</si>
  <si>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</si>
  <si>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</si>
  <si>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</si>
  <si>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</si>
  <si>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</si>
  <si>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</si>
  <si>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</si>
  <si>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</si>
  <si>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</si>
  <si>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</si>
  <si>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</si>
  <si>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</si>
  <si>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</si>
  <si>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</si>
  <si>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</si>
  <si>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</si>
  <si>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</si>
  <si>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</si>
  <si>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</si>
  <si>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</si>
  <si>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</si>
  <si>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</si>
  <si>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</si>
  <si>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</si>
  <si>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</si>
  <si>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</si>
  <si>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</si>
  <si>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</si>
  <si>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</si>
  <si>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</si>
  <si>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</si>
  <si>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</si>
  <si>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</si>
  <si>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</si>
  <si>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</si>
  <si>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</si>
  <si>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</si>
  <si>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</si>
  <si>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</si>
  <si>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</si>
  <si>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</si>
  <si>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</si>
  <si>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</si>
  <si>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</si>
  <si>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</si>
  <si>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</si>
  <si>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</si>
  <si>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</si>
  <si>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</si>
  <si>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</si>
  <si>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</si>
  <si>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</si>
  <si>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</si>
  <si>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</si>
  <si>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</si>
  <si>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</si>
  <si>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</si>
  <si>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</si>
  <si>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</si>
  <si>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</si>
  <si>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</si>
  <si>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</si>
  <si>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</si>
  <si>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</si>
  <si>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</si>
  <si>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</si>
  <si>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</si>
  <si>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</si>
  <si>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</si>
  <si>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</si>
  <si>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長崎県対馬市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</si>
  <si>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</si>
  <si>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</si>
  <si>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</si>
  <si>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</si>
  <si>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</si>
  <si>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</si>
  <si>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</si>
  <si>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</si>
  <si>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</si>
  <si>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</si>
  <si>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</si>
  <si>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</si>
  <si>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</si>
  <si>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</si>
  <si>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</si>
  <si>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</si>
  <si>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</si>
  <si>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</si>
  <si>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</si>
  <si>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</si>
  <si>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</si>
  <si>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</si>
  <si>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</si>
  <si>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</si>
  <si>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</si>
  <si>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</si>
  <si>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</si>
  <si>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</si>
  <si>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</si>
  <si>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</si>
  <si>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</si>
  <si>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</si>
  <si>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</si>
  <si>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</si>
  <si>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</si>
  <si>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</si>
  <si>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</si>
  <si>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</si>
  <si>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</si>
  <si>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</si>
  <si>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</si>
  <si>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</si>
  <si>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</si>
  <si>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</si>
  <si>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</si>
  <si>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</si>
  <si>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</si>
  <si>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</si>
  <si>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</si>
  <si>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</si>
  <si>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</si>
  <si>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</si>
  <si>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</si>
  <si>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</si>
  <si>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</si>
  <si>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</si>
  <si>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</si>
  <si>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</si>
  <si>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</si>
  <si>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</si>
  <si>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</si>
  <si>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</si>
  <si>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</si>
  <si>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</si>
  <si>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</si>
  <si>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</si>
  <si>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</si>
  <si>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</si>
  <si>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</si>
  <si>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</si>
  <si>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</si>
  <si>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</si>
  <si>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</si>
  <si>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</si>
  <si>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</si>
  <si>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</si>
  <si>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</si>
  <si>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</si>
  <si>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</si>
  <si>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</si>
  <si>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</si>
  <si>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</si>
  <si>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</si>
  <si>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</si>
  <si>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</si>
  <si>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</si>
  <si>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</si>
  <si>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</si>
  <si>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</si>
  <si>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</si>
  <si>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</si>
  <si>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</si>
  <si>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</si>
  <si>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</si>
  <si>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</si>
  <si>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</si>
  <si>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</si>
  <si>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</si>
  <si>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</si>
  <si>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</si>
  <si>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</si>
  <si>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</si>
  <si>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</si>
  <si>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</si>
  <si>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</si>
  <si>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</si>
  <si>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</si>
  <si>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</si>
  <si>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</si>
  <si>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</si>
  <si>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</si>
  <si>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</si>
  <si>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</si>
  <si>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</si>
  <si>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</si>
  <si>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</si>
  <si>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</si>
  <si>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</si>
  <si>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</si>
  <si>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</si>
  <si>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</si>
  <si>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</si>
  <si>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</si>
  <si>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</si>
  <si>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</si>
  <si>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</si>
  <si>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</si>
  <si>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</si>
  <si>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</si>
  <si>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</si>
  <si>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</si>
  <si>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</si>
  <si>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</si>
  <si>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</si>
  <si>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</si>
  <si>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</si>
  <si>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</si>
  <si>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</si>
  <si>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</si>
  <si>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</si>
  <si>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</si>
  <si>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</si>
  <si>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</si>
  <si>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</si>
  <si>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</si>
  <si>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</si>
  <si>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</si>
  <si>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</si>
  <si>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</si>
  <si>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</si>
  <si>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長崎県対馬市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</si>
  <si>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</si>
  <si>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</si>
  <si>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</si>
  <si>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</si>
  <si>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</si>
  <si>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</si>
  <si>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</si>
  <si>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</si>
  <si>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</si>
  <si>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</si>
  <si>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</si>
  <si>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</si>
  <si>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</si>
  <si>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</si>
  <si>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</si>
  <si>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</si>
  <si>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</si>
  <si>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</si>
  <si>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</si>
  <si>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</si>
  <si>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</si>
  <si>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</si>
  <si>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</si>
  <si>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</si>
  <si>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</si>
  <si>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</si>
  <si>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</si>
  <si>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</si>
  <si>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</si>
  <si>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</si>
  <si>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</si>
  <si>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</si>
  <si>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</si>
  <si>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</si>
  <si>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</si>
  <si>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</si>
  <si>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</si>
  <si>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</si>
  <si>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</si>
  <si>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漁業集落排水事業会計</t>
    <phoneticPr fontId="5"/>
  </si>
  <si>
    <t>旅客定期航路事業特別会計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</si>
  <si>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</si>
  <si>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</si>
  <si>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</si>
  <si>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</si>
  <si>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</si>
  <si>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</si>
  <si>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</si>
  <si>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</si>
  <si>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</si>
  <si>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</si>
  <si>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</si>
  <si>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</si>
  <si>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</si>
  <si>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</si>
  <si>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</si>
  <si>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</si>
  <si>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</si>
  <si>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</si>
  <si>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</si>
  <si>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</si>
  <si>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</si>
  <si>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</si>
  <si>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</si>
  <si>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</si>
  <si>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</si>
  <si>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</si>
  <si>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</si>
  <si>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</si>
  <si>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</si>
  <si>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</si>
  <si>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</si>
  <si>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</si>
  <si>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</si>
  <si>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</si>
  <si>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</si>
  <si>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</si>
  <si>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</si>
  <si>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</si>
  <si>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</si>
  <si>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</si>
  <si>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</si>
  <si>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</si>
  <si>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</si>
  <si>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</si>
  <si>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</si>
  <si>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</si>
  <si>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</si>
  <si>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</si>
  <si>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</si>
  <si>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</si>
  <si>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</si>
  <si>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</si>
  <si>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</si>
  <si>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</si>
  <si>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</si>
  <si>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</si>
  <si>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</si>
  <si>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</si>
  <si>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</si>
  <si>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</si>
  <si>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</si>
  <si>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</si>
  <si>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</si>
  <si>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</si>
  <si>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</si>
  <si>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</si>
  <si>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</si>
  <si>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</si>
  <si>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</si>
  <si>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</si>
  <si>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</si>
  <si>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</si>
  <si>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</si>
  <si>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</si>
  <si>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</si>
  <si>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</si>
  <si>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</si>
  <si>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</si>
  <si>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</si>
  <si>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</si>
  <si>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</si>
  <si>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</si>
  <si>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</si>
  <si>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</si>
  <si>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</si>
  <si>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</si>
  <si>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</si>
  <si>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</si>
  <si>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</si>
  <si>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</si>
  <si>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</si>
  <si>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</si>
  <si>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</si>
  <si>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</si>
  <si>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</si>
  <si>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</si>
  <si>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</si>
  <si>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</si>
  <si>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</si>
  <si>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</si>
  <si>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</si>
  <si>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</si>
  <si>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</si>
  <si>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</si>
  <si>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</si>
  <si>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</si>
  <si>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</si>
  <si>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</si>
  <si>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</si>
  <si>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</si>
  <si>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</si>
  <si>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</si>
  <si>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</si>
  <si>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</si>
  <si>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</si>
  <si>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</si>
  <si>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</si>
  <si>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</si>
  <si>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</si>
  <si>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</si>
  <si>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</si>
  <si>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</si>
  <si>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</si>
  <si>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</si>
  <si>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</si>
  <si>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</si>
  <si>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</si>
  <si>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</si>
  <si>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</si>
  <si>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</si>
  <si>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</si>
  <si>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</si>
  <si>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</si>
  <si>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</si>
  <si>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</si>
  <si>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</si>
  <si>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0.15</t>
  </si>
  <si>
    <t>▲ 0.58</t>
  </si>
  <si>
    <t>▲ 1.80</t>
  </si>
  <si>
    <t>▲ 2.91</t>
  </si>
  <si>
    <t>水道事業会計</t>
  </si>
  <si>
    <t>一般会計</t>
  </si>
  <si>
    <t>介護保険特別会計</t>
  </si>
  <si>
    <t>国民健康保険特別会計</t>
  </si>
  <si>
    <t>後期高齢者医療特別会計</t>
  </si>
  <si>
    <t>漁業集落排水事業会計</t>
  </si>
  <si>
    <t>診療所特別会計</t>
  </si>
  <si>
    <t>旅客定期航路事業特別会計</t>
  </si>
  <si>
    <t>その他会計（赤字）</t>
  </si>
  <si>
    <t>その他会計（黒字）</t>
  </si>
  <si>
    <t>R02</t>
    <phoneticPr fontId="5"/>
  </si>
  <si>
    <t>R03</t>
    <phoneticPr fontId="5"/>
  </si>
  <si>
    <t>R04</t>
    <phoneticPr fontId="5"/>
  </si>
  <si>
    <t>R05</t>
    <phoneticPr fontId="5"/>
  </si>
  <si>
    <t>R06</t>
    <phoneticPr fontId="5"/>
  </si>
  <si>
    <t>－</t>
  </si>
  <si>
    <t>－</t>
    <phoneticPr fontId="2"/>
  </si>
  <si>
    <t>（一財）対馬市農業振興公社</t>
    <rPh sb="1" eb="2">
      <t>イッ</t>
    </rPh>
    <rPh sb="2" eb="3">
      <t>ザイ</t>
    </rPh>
    <rPh sb="4" eb="7">
      <t>ツシマシ</t>
    </rPh>
    <rPh sb="7" eb="9">
      <t>ノウギョウ</t>
    </rPh>
    <rPh sb="9" eb="11">
      <t>シンコウ</t>
    </rPh>
    <rPh sb="11" eb="13">
      <t>コウシャ</t>
    </rPh>
    <phoneticPr fontId="28"/>
  </si>
  <si>
    <t>（一財）対馬地域商社</t>
    <rPh sb="1" eb="2">
      <t>イッ</t>
    </rPh>
    <rPh sb="2" eb="3">
      <t>ザイ</t>
    </rPh>
    <rPh sb="4" eb="6">
      <t>ツシマ</t>
    </rPh>
    <rPh sb="6" eb="8">
      <t>チイキ</t>
    </rPh>
    <rPh sb="8" eb="10">
      <t>ショウシャ</t>
    </rPh>
    <phoneticPr fontId="28"/>
  </si>
  <si>
    <t>（株）まちづくり厳原</t>
    <rPh sb="1" eb="2">
      <t>カブ</t>
    </rPh>
    <rPh sb="8" eb="10">
      <t>イヅハラ</t>
    </rPh>
    <phoneticPr fontId="28"/>
  </si>
  <si>
    <t>（一財）対馬市国際交流協会</t>
    <rPh sb="1" eb="2">
      <t>イチ</t>
    </rPh>
    <rPh sb="4" eb="7">
      <t>ツシマシ</t>
    </rPh>
    <rPh sb="7" eb="9">
      <t>コクサイ</t>
    </rPh>
    <rPh sb="9" eb="11">
      <t>コウリュウ</t>
    </rPh>
    <rPh sb="11" eb="13">
      <t>キョウカイ</t>
    </rPh>
    <phoneticPr fontId="28"/>
  </si>
  <si>
    <t>（公財）対馬栽培漁業振興公社</t>
    <rPh sb="1" eb="2">
      <t>コウ</t>
    </rPh>
    <rPh sb="2" eb="3">
      <t>ザイ</t>
    </rPh>
    <rPh sb="4" eb="6">
      <t>ツシマ</t>
    </rPh>
    <rPh sb="6" eb="8">
      <t>サイバイ</t>
    </rPh>
    <rPh sb="8" eb="10">
      <t>ギョギョウ</t>
    </rPh>
    <rPh sb="10" eb="12">
      <t>シンコウ</t>
    </rPh>
    <rPh sb="12" eb="14">
      <t>コウシャ</t>
    </rPh>
    <phoneticPr fontId="28"/>
  </si>
  <si>
    <t>○</t>
    <phoneticPr fontId="38"/>
  </si>
  <si>
    <t>（公社）長崎県林業公社</t>
    <rPh sb="1" eb="2">
      <t>コウ</t>
    </rPh>
    <rPh sb="2" eb="3">
      <t>シャ</t>
    </rPh>
    <rPh sb="4" eb="6">
      <t>ナガサキ</t>
    </rPh>
    <rPh sb="6" eb="7">
      <t>ケン</t>
    </rPh>
    <rPh sb="7" eb="9">
      <t>リンギョウ</t>
    </rPh>
    <rPh sb="9" eb="11">
      <t>コウシャ</t>
    </rPh>
    <phoneticPr fontId="28"/>
  </si>
  <si>
    <t>過疎地域自立支援促進特別事業基金</t>
    <rPh sb="0" eb="2">
      <t>カソ</t>
    </rPh>
    <rPh sb="2" eb="4">
      <t>チイキ</t>
    </rPh>
    <rPh sb="4" eb="6">
      <t>ジリツ</t>
    </rPh>
    <rPh sb="6" eb="8">
      <t>シエン</t>
    </rPh>
    <rPh sb="8" eb="10">
      <t>ソクシン</t>
    </rPh>
    <rPh sb="10" eb="12">
      <t>トクベツ</t>
    </rPh>
    <rPh sb="12" eb="14">
      <t>ジギョウ</t>
    </rPh>
    <rPh sb="14" eb="16">
      <t>キキン</t>
    </rPh>
    <phoneticPr fontId="38"/>
  </si>
  <si>
    <t>合併振興基金</t>
    <rPh sb="0" eb="2">
      <t>ガッペイ</t>
    </rPh>
    <rPh sb="2" eb="4">
      <t>シンコウ</t>
    </rPh>
    <rPh sb="4" eb="6">
      <t>キキン</t>
    </rPh>
    <phoneticPr fontId="5"/>
  </si>
  <si>
    <t>まちづくり基金</t>
    <rPh sb="5" eb="7">
      <t>キキン</t>
    </rPh>
    <phoneticPr fontId="38"/>
  </si>
  <si>
    <t>庁舎建設基金</t>
    <phoneticPr fontId="38"/>
  </si>
  <si>
    <t>振興基金</t>
    <phoneticPr fontId="2"/>
  </si>
  <si>
    <t>長崎県病院企業団（対馬市関係分）</t>
    <rPh sb="0" eb="3">
      <t>ナガサキケン</t>
    </rPh>
    <rPh sb="3" eb="5">
      <t>ビョウイン</t>
    </rPh>
    <rPh sb="5" eb="8">
      <t>キギョウダン</t>
    </rPh>
    <rPh sb="9" eb="12">
      <t>ツシマシ</t>
    </rPh>
    <rPh sb="12" eb="14">
      <t>カンケイ</t>
    </rPh>
    <rPh sb="14" eb="15">
      <t>ブン</t>
    </rPh>
    <phoneticPr fontId="29"/>
  </si>
  <si>
    <t>　うち対馬病院</t>
    <rPh sb="3" eb="5">
      <t>ツシマ</t>
    </rPh>
    <rPh sb="5" eb="7">
      <t>ビョウイン</t>
    </rPh>
    <phoneticPr fontId="29"/>
  </si>
  <si>
    <t>　うち上対馬病院</t>
    <rPh sb="3" eb="6">
      <t>カミツシマ</t>
    </rPh>
    <rPh sb="6" eb="8">
      <t>ビョウイン</t>
    </rPh>
    <phoneticPr fontId="29"/>
  </si>
  <si>
    <t>長崎県市町村総合事務組合</t>
    <rPh sb="0" eb="3">
      <t>ナガサキケン</t>
    </rPh>
    <rPh sb="3" eb="6">
      <t>シチョウソン</t>
    </rPh>
    <rPh sb="6" eb="8">
      <t>ソウゴウ</t>
    </rPh>
    <rPh sb="8" eb="10">
      <t>ジム</t>
    </rPh>
    <rPh sb="10" eb="12">
      <t>クミアイ</t>
    </rPh>
    <phoneticPr fontId="29"/>
  </si>
  <si>
    <t>　うち一般会計</t>
    <rPh sb="3" eb="5">
      <t>イッパン</t>
    </rPh>
    <rPh sb="5" eb="7">
      <t>カイケイ</t>
    </rPh>
    <phoneticPr fontId="29"/>
  </si>
  <si>
    <t>　うちその他の会計</t>
    <rPh sb="5" eb="6">
      <t>タ</t>
    </rPh>
    <rPh sb="7" eb="9">
      <t>カイケイ</t>
    </rPh>
    <phoneticPr fontId="29"/>
  </si>
  <si>
    <t>長崎県後期高齢者医療広域連合</t>
    <rPh sb="0" eb="3">
      <t>ナガサキケン</t>
    </rPh>
    <rPh sb="3" eb="5">
      <t>コウキ</t>
    </rPh>
    <rPh sb="5" eb="7">
      <t>コウレイ</t>
    </rPh>
    <rPh sb="7" eb="8">
      <t>シャ</t>
    </rPh>
    <rPh sb="8" eb="10">
      <t>イリョウ</t>
    </rPh>
    <rPh sb="10" eb="12">
      <t>コウイキ</t>
    </rPh>
    <rPh sb="12" eb="14">
      <t>レンゴウ</t>
    </rPh>
    <phoneticPr fontId="29"/>
  </si>
  <si>
    <t>-</t>
    <phoneticPr fontId="2"/>
  </si>
  <si>
    <t>　うち普通会計</t>
    <rPh sb="3" eb="5">
      <t>フツウ</t>
    </rPh>
    <rPh sb="5" eb="7">
      <t>カイケイ</t>
    </rPh>
    <phoneticPr fontId="29"/>
  </si>
  <si>
    <t>　うち事業会計</t>
    <rPh sb="3" eb="5">
      <t>ジギョウ</t>
    </rPh>
    <rPh sb="5" eb="7">
      <t>カイケイ</t>
    </rPh>
    <phoneticPr fontId="2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</si>
</sst>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F1ED-4E29-B313-CFD63C1712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194244</c:v>
                </c:pt>
                <c:pt idx="1">
                  <c:v>191321</c:v>
                </c:pt>
                <c:pt idx="2">
                  <c:v>228353</c:v>
                </c:pt>
                <c:pt idx="3">
                  <c:v>207400</c:v>
                </c:pt>
                <c:pt idx="4">
                  <c:v>269493</c:v>
                </c:pt>
              </c:numCache>
            </c:numRef>
          </c:val>
          <c:smooth val="0"/>
          <c:extLst>
            <c:ext xmlns:c16="http://schemas.microsoft.com/office/drawing/2014/chart" uri="{C3380CC4-5D6E-409C-BE32-E72D297353CC}">
              <c16:uniqueId val="{00000001-F1ED-4E29-B313-CFD63C1712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3.74</c:v>
                </c:pt>
                <c:pt idx="1">
                  <c:v>4.63</c:v>
                </c:pt>
                <c:pt idx="2">
                  <c:v>4.21</c:v>
                </c:pt>
                <c:pt idx="3">
                  <c:v>2.41</c:v>
                </c:pt>
                <c:pt idx="4">
                  <c:v>2.99</c:v>
                </c:pt>
              </c:numCache>
            </c:numRef>
          </c:val>
          <c:extLst>
            <c:ext xmlns:c16="http://schemas.microsoft.com/office/drawing/2014/chart" uri="{C3380CC4-5D6E-409C-BE32-E72D297353CC}">
              <c16:uniqueId val="{00000000-E03A-4518-B520-1F3A5C4AAE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16.29</c:v>
                </c:pt>
                <c:pt idx="1">
                  <c:v>15.63</c:v>
                </c:pt>
                <c:pt idx="2">
                  <c:v>18.559999999999999</c:v>
                </c:pt>
                <c:pt idx="3">
                  <c:v>18.57</c:v>
                </c:pt>
                <c:pt idx="4">
                  <c:v>15</c:v>
                </c:pt>
              </c:numCache>
            </c:numRef>
          </c:val>
          <c:extLst>
            <c:ext xmlns:c16="http://schemas.microsoft.com/office/drawing/2014/chart" uri="{C3380CC4-5D6E-409C-BE32-E72D297353CC}">
              <c16:uniqueId val="{00000001-E03A-4518-B520-1F3A5C4AAEF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-0.15</c:v>
                </c:pt>
                <c:pt idx="1">
                  <c:v>0.63</c:v>
                </c:pt>
                <c:pt idx="2">
                  <c:v>-0.57999999999999996</c:v>
                </c:pt>
                <c:pt idx="3">
                  <c:v>-1.8</c:v>
                </c:pt>
                <c:pt idx="4">
                  <c:v>-2.91</c:v>
                </c:pt>
              </c:numCache>
            </c:numRef>
          </c:val>
          <c:smooth val="0"/>
          <c:extLst>
            <c:ext xmlns:c16="http://schemas.microsoft.com/office/drawing/2014/chart" uri="{C3380CC4-5D6E-409C-BE32-E72D297353CC}">
              <c16:uniqueId val="{00000002-E03A-4518-B520-1F3A5C4AAEF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0.06</c:v>
                </c:pt>
                <c:pt idx="8">
                  <c:v>0</c:v>
                </c:pt>
                <c:pt idx="9">
                  <c:v>0</c:v>
                </c:pt>
              </c:numCache>
            </c:numRef>
          </c:val>
          <c:extLst>
            <c:ext xmlns:c16="http://schemas.microsoft.com/office/drawing/2014/chart" uri="{C3380CC4-5D6E-409C-BE32-E72D297353CC}">
              <c16:uniqueId val="{00000000-21A4-457A-AF71-C408BBC04E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A4-457A-AF71-C408BBC04E16}"/>
            </c:ext>
          </c:extLst>
        </c:ser>
        <c:ser>
          <c:idx val="2"/>
          <c:order val="2"/>
          <c:tx>
            <c:strRef>
              <c:f>データシート!$A$29</c:f>
              <c:strCache>
                <c:ptCount val="1"/>
                <c:pt idx="0">
                  <c:v>旅客定期航路事業特別会計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1A4-457A-AF71-C408BBC04E16}"/>
            </c:ext>
          </c:extLst>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1A4-457A-AF71-C408BBC04E16}"/>
            </c:ext>
          </c:extLst>
        </c:ser>
        <c:ser>
          <c:idx val="4"/>
          <c:order val="4"/>
          <c:tx>
            <c:strRef>
              <c:f>データシート!$A$31</c:f>
              <c:strCache>
                <c:ptCount val="1"/>
                <c:pt idx="0">
                  <c:v>漁業集落排水事業会計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0.01</c:v>
                </c:pt>
              </c:numCache>
            </c:numRef>
          </c:val>
          <c:extLst>
            <c:ext xmlns:c16="http://schemas.microsoft.com/office/drawing/2014/chart" uri="{C3380CC4-5D6E-409C-BE32-E72D297353CC}">
              <c16:uniqueId val="{00000004-21A4-457A-AF71-C408BBC04E1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5-21A4-457A-AF71-C408BBC04E1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0.15</c:v>
                </c:pt>
                <c:pt idx="2">
                  <c:v>#N/A</c:v>
                </c:pt>
                <c:pt idx="3">
                  <c:v>0.22</c:v>
                </c:pt>
                <c:pt idx="4">
                  <c:v>#N/A</c:v>
                </c:pt>
                <c:pt idx="5">
                  <c:v>0.11</c:v>
                </c:pt>
                <c:pt idx="6">
                  <c:v>#N/A</c:v>
                </c:pt>
                <c:pt idx="7">
                  <c:v>0.1</c:v>
                </c:pt>
                <c:pt idx="8">
                  <c:v>#N/A</c:v>
                </c:pt>
                <c:pt idx="9">
                  <c:v>0.12</c:v>
                </c:pt>
              </c:numCache>
            </c:numRef>
          </c:val>
          <c:extLst>
            <c:ext xmlns:c16="http://schemas.microsoft.com/office/drawing/2014/chart" uri="{C3380CC4-5D6E-409C-BE32-E72D297353CC}">
              <c16:uniqueId val="{00000006-21A4-457A-AF71-C408BBC04E1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0.49</c:v>
                </c:pt>
                <c:pt idx="2">
                  <c:v>#N/A</c:v>
                </c:pt>
                <c:pt idx="3">
                  <c:v>0.41</c:v>
                </c:pt>
                <c:pt idx="4">
                  <c:v>#N/A</c:v>
                </c:pt>
                <c:pt idx="5">
                  <c:v>0.41</c:v>
                </c:pt>
                <c:pt idx="6">
                  <c:v>#N/A</c:v>
                </c:pt>
                <c:pt idx="7">
                  <c:v>0.36</c:v>
                </c:pt>
                <c:pt idx="8">
                  <c:v>#N/A</c:v>
                </c:pt>
                <c:pt idx="9">
                  <c:v>0.41</c:v>
                </c:pt>
              </c:numCache>
            </c:numRef>
          </c:val>
          <c:extLst>
            <c:ext xmlns:c16="http://schemas.microsoft.com/office/drawing/2014/chart" uri="{C3380CC4-5D6E-409C-BE32-E72D297353CC}">
              <c16:uniqueId val="{00000007-21A4-457A-AF71-C408BBC04E1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3.72</c:v>
                </c:pt>
                <c:pt idx="2">
                  <c:v>#N/A</c:v>
                </c:pt>
                <c:pt idx="3">
                  <c:v>4.62</c:v>
                </c:pt>
                <c:pt idx="4">
                  <c:v>#N/A</c:v>
                </c:pt>
                <c:pt idx="5">
                  <c:v>4.1900000000000004</c:v>
                </c:pt>
                <c:pt idx="6">
                  <c:v>#N/A</c:v>
                </c:pt>
                <c:pt idx="7">
                  <c:v>2.39</c:v>
                </c:pt>
                <c:pt idx="8">
                  <c:v>#N/A</c:v>
                </c:pt>
                <c:pt idx="9">
                  <c:v>2.97</c:v>
                </c:pt>
              </c:numCache>
            </c:numRef>
          </c:val>
          <c:extLst>
            <c:ext xmlns:c16="http://schemas.microsoft.com/office/drawing/2014/chart" uri="{C3380CC4-5D6E-409C-BE32-E72D297353CC}">
              <c16:uniqueId val="{00000008-21A4-457A-AF71-C408BBC04E1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5.17</c:v>
                </c:pt>
                <c:pt idx="2">
                  <c:v>#N/A</c:v>
                </c:pt>
                <c:pt idx="3">
                  <c:v>5.79</c:v>
                </c:pt>
                <c:pt idx="4">
                  <c:v>#N/A</c:v>
                </c:pt>
                <c:pt idx="5">
                  <c:v>6.3</c:v>
                </c:pt>
                <c:pt idx="6">
                  <c:v>#N/A</c:v>
                </c:pt>
                <c:pt idx="7">
                  <c:v>6.39</c:v>
                </c:pt>
                <c:pt idx="8">
                  <c:v>#N/A</c:v>
                </c:pt>
                <c:pt idx="9">
                  <c:v>5.76</c:v>
                </c:pt>
              </c:numCache>
            </c:numRef>
          </c:val>
          <c:extLst>
            <c:ext xmlns:c16="http://schemas.microsoft.com/office/drawing/2014/chart" uri="{C3380CC4-5D6E-409C-BE32-E72D297353CC}">
              <c16:uniqueId val="{00000009-21A4-457A-AF71-C408BBC04E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4021</c:v>
                </c:pt>
                <c:pt idx="5">
                  <c:v>3878</c:v>
                </c:pt>
                <c:pt idx="8">
                  <c:v>3859</c:v>
                </c:pt>
                <c:pt idx="11">
                  <c:v>3850</c:v>
                </c:pt>
                <c:pt idx="14">
                  <c:v>3817</c:v>
                </c:pt>
              </c:numCache>
            </c:numRef>
          </c:val>
          <c:extLst>
            <c:ext xmlns:c16="http://schemas.microsoft.com/office/drawing/2014/chart" uri="{C3380CC4-5D6E-409C-BE32-E72D297353CC}">
              <c16:uniqueId val="{00000000-B14B-4E04-B47A-1223D9700EC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1</c:v>
                </c:pt>
                <c:pt idx="9">
                  <c:v>2</c:v>
                </c:pt>
                <c:pt idx="12">
                  <c:v>0</c:v>
                </c:pt>
              </c:numCache>
            </c:numRef>
          </c:val>
          <c:extLst>
            <c:ext xmlns:c16="http://schemas.microsoft.com/office/drawing/2014/chart" uri="{C3380CC4-5D6E-409C-BE32-E72D297353CC}">
              <c16:uniqueId val="{00000001-B14B-4E04-B47A-1223D9700EC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14B-4E04-B47A-1223D9700EC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69</c:v>
                </c:pt>
                <c:pt idx="3">
                  <c:v>100</c:v>
                </c:pt>
                <c:pt idx="6">
                  <c:v>138</c:v>
                </c:pt>
                <c:pt idx="9">
                  <c:v>137</c:v>
                </c:pt>
                <c:pt idx="12">
                  <c:v>142</c:v>
                </c:pt>
              </c:numCache>
            </c:numRef>
          </c:val>
          <c:extLst>
            <c:ext xmlns:c16="http://schemas.microsoft.com/office/drawing/2014/chart" uri="{C3380CC4-5D6E-409C-BE32-E72D297353CC}">
              <c16:uniqueId val="{00000003-B14B-4E04-B47A-1223D9700EC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250</c:v>
                </c:pt>
                <c:pt idx="3">
                  <c:v>241</c:v>
                </c:pt>
                <c:pt idx="6">
                  <c:v>240</c:v>
                </c:pt>
                <c:pt idx="9">
                  <c:v>225</c:v>
                </c:pt>
                <c:pt idx="12">
                  <c:v>220</c:v>
                </c:pt>
              </c:numCache>
            </c:numRef>
          </c:val>
          <c:extLst>
            <c:ext xmlns:c16="http://schemas.microsoft.com/office/drawing/2014/chart" uri="{C3380CC4-5D6E-409C-BE32-E72D297353CC}">
              <c16:uniqueId val="{00000004-B14B-4E04-B47A-1223D9700EC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4B-4E04-B47A-1223D9700EC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4B-4E04-B47A-1223D9700EC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4528</c:v>
                </c:pt>
                <c:pt idx="3">
                  <c:v>4612</c:v>
                </c:pt>
                <c:pt idx="6">
                  <c:v>4730</c:v>
                </c:pt>
                <c:pt idx="9">
                  <c:v>4762</c:v>
                </c:pt>
                <c:pt idx="12">
                  <c:v>4754</c:v>
                </c:pt>
              </c:numCache>
            </c:numRef>
          </c:val>
          <c:extLst>
            <c:ext xmlns:c16="http://schemas.microsoft.com/office/drawing/2014/chart" uri="{C3380CC4-5D6E-409C-BE32-E72D297353CC}">
              <c16:uniqueId val="{00000007-B14B-4E04-B47A-1223D9700EC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827</c:v>
                </c:pt>
                <c:pt idx="2">
                  <c:v>#N/A</c:v>
                </c:pt>
                <c:pt idx="3">
                  <c:v>#N/A</c:v>
                </c:pt>
                <c:pt idx="4">
                  <c:v>1076</c:v>
                </c:pt>
                <c:pt idx="5">
                  <c:v>#N/A</c:v>
                </c:pt>
                <c:pt idx="6">
                  <c:v>#N/A</c:v>
                </c:pt>
                <c:pt idx="7">
                  <c:v>1250</c:v>
                </c:pt>
                <c:pt idx="8">
                  <c:v>#N/A</c:v>
                </c:pt>
                <c:pt idx="9">
                  <c:v>#N/A</c:v>
                </c:pt>
                <c:pt idx="10">
                  <c:v>1276</c:v>
                </c:pt>
                <c:pt idx="11">
                  <c:v>#N/A</c:v>
                </c:pt>
                <c:pt idx="12">
                  <c:v>#N/A</c:v>
                </c:pt>
                <c:pt idx="13">
                  <c:v>1299</c:v>
                </c:pt>
                <c:pt idx="14">
                  <c:v>#N/A</c:v>
                </c:pt>
              </c:numCache>
            </c:numRef>
          </c:val>
          <c:smooth val="0"/>
          <c:extLst>
            <c:ext xmlns:c16="http://schemas.microsoft.com/office/drawing/2014/chart" uri="{C3380CC4-5D6E-409C-BE32-E72D297353CC}">
              <c16:uniqueId val="{00000008-B14B-4E04-B47A-1223D9700EC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33626</c:v>
                </c:pt>
                <c:pt idx="5">
                  <c:v>32114</c:v>
                </c:pt>
                <c:pt idx="8">
                  <c:v>30226</c:v>
                </c:pt>
                <c:pt idx="11">
                  <c:v>29231</c:v>
                </c:pt>
                <c:pt idx="14">
                  <c:v>27646</c:v>
                </c:pt>
              </c:numCache>
            </c:numRef>
          </c:val>
          <c:extLst>
            <c:ext xmlns:c16="http://schemas.microsoft.com/office/drawing/2014/chart" uri="{C3380CC4-5D6E-409C-BE32-E72D297353CC}">
              <c16:uniqueId val="{00000000-BC62-4CD6-B708-0B4F706799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1978</c:v>
                </c:pt>
                <c:pt idx="5">
                  <c:v>1891</c:v>
                </c:pt>
                <c:pt idx="8">
                  <c:v>1929</c:v>
                </c:pt>
                <c:pt idx="11">
                  <c:v>1812</c:v>
                </c:pt>
                <c:pt idx="14">
                  <c:v>1831</c:v>
                </c:pt>
              </c:numCache>
            </c:numRef>
          </c:val>
          <c:extLst>
            <c:ext xmlns:c16="http://schemas.microsoft.com/office/drawing/2014/chart" uri="{C3380CC4-5D6E-409C-BE32-E72D297353CC}">
              <c16:uniqueId val="{00000001-BC62-4CD6-B708-0B4F706799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12530</c:v>
                </c:pt>
                <c:pt idx="5">
                  <c:v>13303</c:v>
                </c:pt>
                <c:pt idx="8">
                  <c:v>13341</c:v>
                </c:pt>
                <c:pt idx="11">
                  <c:v>12814</c:v>
                </c:pt>
                <c:pt idx="14">
                  <c:v>11970</c:v>
                </c:pt>
              </c:numCache>
            </c:numRef>
          </c:val>
          <c:extLst>
            <c:ext xmlns:c16="http://schemas.microsoft.com/office/drawing/2014/chart" uri="{C3380CC4-5D6E-409C-BE32-E72D297353CC}">
              <c16:uniqueId val="{00000002-BC62-4CD6-B708-0B4F706799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62-4CD6-B708-0B4F706799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62-4CD6-B708-0B4F706799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99</c:v>
                </c:pt>
                <c:pt idx="3">
                  <c:v>91</c:v>
                </c:pt>
                <c:pt idx="6">
                  <c:v>85</c:v>
                </c:pt>
                <c:pt idx="9">
                  <c:v>234</c:v>
                </c:pt>
                <c:pt idx="12">
                  <c:v>213</c:v>
                </c:pt>
              </c:numCache>
            </c:numRef>
          </c:val>
          <c:extLst>
            <c:ext xmlns:c16="http://schemas.microsoft.com/office/drawing/2014/chart" uri="{C3380CC4-5D6E-409C-BE32-E72D297353CC}">
              <c16:uniqueId val="{00000005-BC62-4CD6-B708-0B4F706799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2235</c:v>
                </c:pt>
                <c:pt idx="3">
                  <c:v>2579</c:v>
                </c:pt>
                <c:pt idx="6">
                  <c:v>2926</c:v>
                </c:pt>
                <c:pt idx="9">
                  <c:v>3045</c:v>
                </c:pt>
                <c:pt idx="12">
                  <c:v>2881</c:v>
                </c:pt>
              </c:numCache>
            </c:numRef>
          </c:val>
          <c:extLst>
            <c:ext xmlns:c16="http://schemas.microsoft.com/office/drawing/2014/chart" uri="{C3380CC4-5D6E-409C-BE32-E72D297353CC}">
              <c16:uniqueId val="{00000006-BC62-4CD6-B708-0B4F706799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1048</c:v>
                </c:pt>
                <c:pt idx="3">
                  <c:v>1181</c:v>
                </c:pt>
                <c:pt idx="6">
                  <c:v>1080</c:v>
                </c:pt>
                <c:pt idx="9">
                  <c:v>1042</c:v>
                </c:pt>
                <c:pt idx="12">
                  <c:v>936</c:v>
                </c:pt>
              </c:numCache>
            </c:numRef>
          </c:val>
          <c:extLst>
            <c:ext xmlns:c16="http://schemas.microsoft.com/office/drawing/2014/chart" uri="{C3380CC4-5D6E-409C-BE32-E72D297353CC}">
              <c16:uniqueId val="{00000007-BC62-4CD6-B708-0B4F706799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2278</c:v>
                </c:pt>
                <c:pt idx="3">
                  <c:v>2106</c:v>
                </c:pt>
                <c:pt idx="6">
                  <c:v>1948</c:v>
                </c:pt>
                <c:pt idx="9">
                  <c:v>1814</c:v>
                </c:pt>
                <c:pt idx="12">
                  <c:v>1731</c:v>
                </c:pt>
              </c:numCache>
            </c:numRef>
          </c:val>
          <c:extLst>
            <c:ext xmlns:c16="http://schemas.microsoft.com/office/drawing/2014/chart" uri="{C3380CC4-5D6E-409C-BE32-E72D297353CC}">
              <c16:uniqueId val="{00000008-BC62-4CD6-B708-0B4F706799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126</c:v>
                </c:pt>
                <c:pt idx="3">
                  <c:v>115</c:v>
                </c:pt>
                <c:pt idx="6">
                  <c:v>104</c:v>
                </c:pt>
                <c:pt idx="9">
                  <c:v>93</c:v>
                </c:pt>
                <c:pt idx="12">
                  <c:v>81</c:v>
                </c:pt>
              </c:numCache>
            </c:numRef>
          </c:val>
          <c:extLst>
            <c:ext xmlns:c16="http://schemas.microsoft.com/office/drawing/2014/chart" uri="{C3380CC4-5D6E-409C-BE32-E72D297353CC}">
              <c16:uniqueId val="{00000009-BC62-4CD6-B708-0B4F706799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43761</c:v>
                </c:pt>
                <c:pt idx="3">
                  <c:v>42843</c:v>
                </c:pt>
                <c:pt idx="6">
                  <c:v>41339</c:v>
                </c:pt>
                <c:pt idx="9">
                  <c:v>40147</c:v>
                </c:pt>
                <c:pt idx="12">
                  <c:v>39374</c:v>
                </c:pt>
              </c:numCache>
            </c:numRef>
          </c:val>
          <c:extLst>
            <c:ext xmlns:c16="http://schemas.microsoft.com/office/drawing/2014/chart" uri="{C3380CC4-5D6E-409C-BE32-E72D297353CC}">
              <c16:uniqueId val="{0000000A-BC62-4CD6-B708-0B4F706799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1414</c:v>
                </c:pt>
                <c:pt idx="2">
                  <c:v>#N/A</c:v>
                </c:pt>
                <c:pt idx="3">
                  <c:v>#N/A</c:v>
                </c:pt>
                <c:pt idx="4">
                  <c:v>1607</c:v>
                </c:pt>
                <c:pt idx="5">
                  <c:v>#N/A</c:v>
                </c:pt>
                <c:pt idx="6">
                  <c:v>#N/A</c:v>
                </c:pt>
                <c:pt idx="7">
                  <c:v>1988</c:v>
                </c:pt>
                <c:pt idx="8">
                  <c:v>#N/A</c:v>
                </c:pt>
                <c:pt idx="9">
                  <c:v>#N/A</c:v>
                </c:pt>
                <c:pt idx="10">
                  <c:v>2517</c:v>
                </c:pt>
                <c:pt idx="11">
                  <c:v>#N/A</c:v>
                </c:pt>
                <c:pt idx="12">
                  <c:v>#N/A</c:v>
                </c:pt>
                <c:pt idx="13">
                  <c:v>3769</c:v>
                </c:pt>
                <c:pt idx="14">
                  <c:v>#N/A</c:v>
                </c:pt>
              </c:numCache>
            </c:numRef>
          </c:val>
          <c:smooth val="0"/>
          <c:extLst>
            <c:ext xmlns:c16="http://schemas.microsoft.com/office/drawing/2014/chart" uri="{C3380CC4-5D6E-409C-BE32-E72D297353CC}">
              <c16:uniqueId val="{0000000B-BC62-4CD6-B708-0B4F706799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3158</c:v>
                </c:pt>
                <c:pt idx="1">
                  <c:v>3158</c:v>
                </c:pt>
                <c:pt idx="2">
                  <c:v>2560</c:v>
                </c:pt>
              </c:numCache>
            </c:numRef>
          </c:val>
          <c:extLst>
            <c:ext xmlns:c16="http://schemas.microsoft.com/office/drawing/2014/chart" uri="{C3380CC4-5D6E-409C-BE32-E72D297353CC}">
              <c16:uniqueId val="{00000000-5131-4375-8077-99E008BA20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4510</c:v>
                </c:pt>
                <c:pt idx="1">
                  <c:v>3935</c:v>
                </c:pt>
                <c:pt idx="2">
                  <c:v>3631</c:v>
                </c:pt>
              </c:numCache>
            </c:numRef>
          </c:val>
          <c:extLst>
            <c:ext xmlns:c16="http://schemas.microsoft.com/office/drawing/2014/chart" uri="{C3380CC4-5D6E-409C-BE32-E72D297353CC}">
              <c16:uniqueId val="{00000001-5131-4375-8077-99E008BA20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8691</c:v>
                </c:pt>
                <c:pt idx="1">
                  <c:v>8558</c:v>
                </c:pt>
                <c:pt idx="2">
                  <c:v>8498</c:v>
                </c:pt>
              </c:numCache>
            </c:numRef>
          </c:val>
          <c:extLst>
            <c:ext xmlns:c16="http://schemas.microsoft.com/office/drawing/2014/chart" uri="{C3380CC4-5D6E-409C-BE32-E72D297353CC}">
              <c16:uniqueId val="{00000002-5131-4375-8077-99E008BA20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繰上償還の実施や合併（平成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月）前後の大型事業に係る地方債の償還終了等により、平成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年度までは元利償還金が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していたが、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令和元年度から増加に転じている。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近年の大型事業（</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市道尾浦浅藻線改良事業</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公営住宅建設事業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等）に係る地方債の元金償還開始や、合併特例債の終了による交付税措置率の低い地方債発行の増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、近年の金利上昇等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により実質公債費比率の分子が増加していくことが見込まれる。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また、普通交付税の減額による分母の減少も見込まれるため、繰上償還を積極的に実施するとともに起債の抑制に努め、分子の増加抑制を図る。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満期一括償還地方債を利用していない。</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地方債の現在高は減少傾向にあるものの、充当可能基金の減少等の影響により将来負担</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比率の分子</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が増加し、令和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年度の将来負担比率は上昇した。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利率の高い地方債の繰上償還を積極的に実施するとともに起債の抑制、事務事業の効率化による職員数の削減に努め、分子の増加抑制を図る。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長崎県対馬市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がんばれ国境の島対馬ふるさと応援基金への積み立て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334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百万円及び庁舎建設整備基金への積み立て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百万円等を実施し、「</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国境の島対馬」の特性や地域資源を活かしたまちづくり事業の財源として、</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がんばれ国境の島対馬ふるさと応援基金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百万円、普通建設事業等の財源として、振興基金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百万円、合併振興基金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百万円、教育施設整備基金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百万円等を取り崩したため、基金全体としては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960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経済事情の著しい変動等に伴う市税の大幅な落ち込みや、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社会情勢の変化や制度改正、</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災害復旧等の歳出増加要因に柔軟に対応するためにも一定の残高が必要である。そのため、標準財政規模の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％程度の残高を維持できるよう決算剰余金の積み立て等を実施し、それ以上の積み立てが可能な場合は、減債基金や特定目的基金に積み立てることとし、基金の使途の明確化を図る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過疎地域自立支援促進特別事業基金：過疎地域における住民福祉の向上、雇用の増大、地域格差の是正及び美しく風格ある地域の形成を計画的かつ円滑に促進する。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合併振興基金：合併に伴う市民の連携強化及び地域振興を図る。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振興基金：市民福祉の向上に資する長期的な計画に基づく公共施設の整備を円滑に推進するとともに地域振興を図る。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振興基金：高機能消防指令センター整備事業等の財源として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合併振興基金：東里庁舎屋上防水事業等の財源として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がんばれ国境の島対馬ふるさと応援基金：平成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月からのふるさと納税に対する返礼の開始等によりふるさと納税が増額となり、その寄附金を管理運営するための当基金が増となった。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今後、合併特例債の発行終了等により他の地方債の発行や振興基金、合併振興基金の取り崩しの増が見込まれるが、少しでも交付税措置率の高い地方債を活用しつつ事業を実施し、振興基金については年</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百万円、合併振興基金については年</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百万円程度を取り崩していく見込みである。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取り崩した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ことから前年度と比較して減となった。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財政調整基金については、今後の社会変動や災害復旧等の緊急課題に柔軟に対応するためにも一定の残高が必要であるため、標準財政規模の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％程度の残高を維持できるよう決算剰余金等を積み立てることとする。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歳計剰余金処分</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万円を含む</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百万円取り崩したことことから前年度と比較して減となった。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近年の大型事業（</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市道尾浦浅藻線改良事業、公営住宅建設事業</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等）に係る市債の元金償還の開始、合併特例債の発行終了による交付税措置率の低い市債の増等により、今後は公債費が増加する見込みである。実質公債費比率の上昇を抑制するため、減債基金を活用した積極的な繰上償還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27,102
26,739
707.42
34,393,711
33,647,080
509,695
17,069,119
39,374,395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雇用の場が少ないこと等による人口の減少（</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H22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国勢調査人口：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34,407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国勢調査人口：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31,457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国勢調査人口：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28,502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人）が続き、財政基盤が弱く、類似団体平均を大きく下回っている。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現状では税収の大きな伸びは期待できないが、効率的な行政運営に努めつつ、移住・定住促進、雇用機会拡充支援、子育て支援等、人口減少抑制につながる事業を展開し、市の活性化、財政基盤の強化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17780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7089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17780</xdr:rowOff>
    </xdr:from>
    <xdr:to>
      <xdr:col>11</xdr:col>
      <xdr:colOff>31750</xdr:colOff>
      <xdr:row>45</xdr:row>
      <xdr:rowOff>17780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138430</xdr:rowOff>
    </xdr:from>
    <xdr:to>
      <xdr:col>11</xdr:col>
      <xdr:colOff>82550</xdr:colOff>
      <xdr:row>45</xdr:row>
      <xdr:rowOff>68580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53357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138430</xdr:rowOff>
    </xdr:from>
    <xdr:to>
      <xdr:col>7</xdr:col>
      <xdr:colOff>31750</xdr:colOff>
      <xdr:row>45</xdr:row>
      <xdr:rowOff>68580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53357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性質別経費毎に見ると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扶助費、公債費については前年度に比べて減（</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）となったが、人件費、補助費等、物件費等については前年度に比べて増（人件費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）、繰出金は前年度と同ポイント（繰出金</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合計では対前年度比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今後は、近年の大型事業（市道尾浦浅藻線改良事業</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、公営住宅建設事業</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等）に係る地方債元金償還の開始等による公債費の増額が見込まれるため、公共施設管理運営の見直し等により効率的な財政運営に努め、財政硬直化の抑制を図る。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4717</xdr:rowOff>
    </xdr:from>
    <xdr:to>
      <xdr:col>23</xdr:col>
      <xdr:colOff>133350</xdr:colOff>
      <xdr:row>60</xdr:row>
      <xdr:rowOff>35741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9171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114119</xdr:rowOff>
    </xdr:from>
    <xdr:to>
      <xdr:col>19</xdr:col>
      <xdr:colOff>133350</xdr:colOff>
      <xdr:row>60</xdr:row>
      <xdr:rowOff>4717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2966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41728</xdr:rowOff>
    </xdr:from>
    <xdr:to>
      <xdr:col>15</xdr:col>
      <xdr:colOff>82550</xdr:colOff>
      <xdr:row>59</xdr:row>
      <xdr:rowOff>114119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57278"/>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41728</xdr:rowOff>
    </xdr:from>
    <xdr:to>
      <xdr:col>11</xdr:col>
      <xdr:colOff>31750</xdr:colOff>
      <xdr:row>59</xdr:row>
      <xdr:rowOff>45176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5727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156391</xdr:rowOff>
    </xdr:from>
    <xdr:to>
      <xdr:col>23</xdr:col>
      <xdr:colOff>184150</xdr:colOff>
      <xdr:row>60</xdr:row>
      <xdr:rowOff>86541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1468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1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125367</xdr:rowOff>
    </xdr:from>
    <xdr:to>
      <xdr:col>19</xdr:col>
      <xdr:colOff>184150</xdr:colOff>
      <xdr:row>60</xdr:row>
      <xdr:rowOff>55517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65694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09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63319</xdr:rowOff>
    </xdr:from>
    <xdr:to>
      <xdr:col>15</xdr:col>
      <xdr:colOff>133350</xdr:colOff>
      <xdr:row>59</xdr:row>
      <xdr:rowOff>164919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3646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162378</xdr:rowOff>
    </xdr:from>
    <xdr:to>
      <xdr:col>11</xdr:col>
      <xdr:colOff>82550</xdr:colOff>
      <xdr:row>59</xdr:row>
      <xdr:rowOff>92528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102705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165826</xdr:rowOff>
    </xdr:from>
    <xdr:to>
      <xdr:col>7</xdr:col>
      <xdr:colOff>31750</xdr:colOff>
      <xdr:row>59</xdr:row>
      <xdr:rowOff>95976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106153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[388,154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人口１人当たりの人件費・物件費等決算額は年々上昇している。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険しい地勢で広範囲に集落が点在するため、市役所機能の分散や小規模な保育所、小・中学校の運営等、効率の悪い行政運営を余儀なくされている。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また、離島であるため、海岸漂着物対策に多額の経費を要したり、事業に係る経費が割高になり、他団体に比べ高額になっている。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「対馬市公共施設等総合管理計画」に基づく施設の統廃合や事務の効率化等を進め、経費の抑制に努める。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81717</xdr:rowOff>
    </xdr:from>
    <xdr:to>
      <xdr:col>23</xdr:col>
      <xdr:colOff>133350</xdr:colOff>
      <xdr:row>81</xdr:row>
      <xdr:rowOff>87311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69167"/>
          <a:ext cx="838200" cy="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80398</xdr:rowOff>
    </xdr:from>
    <xdr:to>
      <xdr:col>19</xdr:col>
      <xdr:colOff>133350</xdr:colOff>
      <xdr:row>81</xdr:row>
      <xdr:rowOff>81717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67848"/>
          <a:ext cx="889000" cy="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77777</xdr:rowOff>
    </xdr:from>
    <xdr:to>
      <xdr:col>15</xdr:col>
      <xdr:colOff>82550</xdr:colOff>
      <xdr:row>81</xdr:row>
      <xdr:rowOff>80398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65227"/>
          <a:ext cx="889000" cy="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72726</xdr:rowOff>
    </xdr:from>
    <xdr:to>
      <xdr:col>11</xdr:col>
      <xdr:colOff>31750</xdr:colOff>
      <xdr:row>81</xdr:row>
      <xdr:rowOff>77777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60176"/>
          <a:ext cx="8890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36511</xdr:rowOff>
    </xdr:from>
    <xdr:to>
      <xdr:col>23</xdr:col>
      <xdr:colOff>184150</xdr:colOff>
      <xdr:row>81</xdr:row>
      <xdr:rowOff>138111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2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84788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7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30917</xdr:rowOff>
    </xdr:from>
    <xdr:to>
      <xdr:col>19</xdr:col>
      <xdr:colOff>184150</xdr:colOff>
      <xdr:row>81</xdr:row>
      <xdr:rowOff>132517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1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117294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004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29598</xdr:rowOff>
    </xdr:from>
    <xdr:to>
      <xdr:col>15</xdr:col>
      <xdr:colOff>133350</xdr:colOff>
      <xdr:row>81</xdr:row>
      <xdr:rowOff>131198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1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115975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0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26977</xdr:rowOff>
    </xdr:from>
    <xdr:to>
      <xdr:col>11</xdr:col>
      <xdr:colOff>82550</xdr:colOff>
      <xdr:row>81</xdr:row>
      <xdr:rowOff>128577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1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113354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00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21926</xdr:rowOff>
    </xdr:from>
    <xdr:to>
      <xdr:col>7</xdr:col>
      <xdr:colOff>31750</xdr:colOff>
      <xdr:row>81</xdr:row>
      <xdr:rowOff>123526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0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108303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9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昨年度と比較して同水準となったが、経験年数階層の変動等により類似団体平均を上回っている。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今後、給与制度の見直しを図り、給与水準の適正化に努める。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118836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79459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87</xdr:row>
      <xdr:rowOff>68036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794593"/>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68036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9497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85271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9497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住民基本台帳人口</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減少（住民基本台帳人口：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27,821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【R6.1.1】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27,102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【R7.1.1】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）により前年度に比べ増加している。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また、地理的要因等により類似団体平均と比較して大きく上回っている。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住民サービスを低下させないよう配慮しながら事務の効率化を図り、人員の削減に努める。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15240</xdr:rowOff>
    </xdr:from>
    <xdr:to>
      <xdr:col>81</xdr:col>
      <xdr:colOff>44450</xdr:colOff>
      <xdr:row>64</xdr:row>
      <xdr:rowOff>22479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988040"/>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155321</xdr:rowOff>
    </xdr:from>
    <xdr:to>
      <xdr:col>77</xdr:col>
      <xdr:colOff>44450</xdr:colOff>
      <xdr:row>64</xdr:row>
      <xdr:rowOff>15240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956671"/>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155321</xdr:rowOff>
    </xdr:from>
    <xdr:to>
      <xdr:col>72</xdr:col>
      <xdr:colOff>203200</xdr:colOff>
      <xdr:row>63</xdr:row>
      <xdr:rowOff>159343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95667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129582</xdr:rowOff>
    </xdr:from>
    <xdr:to>
      <xdr:col>68</xdr:col>
      <xdr:colOff>152400</xdr:colOff>
      <xdr:row>63</xdr:row>
      <xdr:rowOff>159343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930932"/>
          <a:ext cx="8890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143129</xdr:rowOff>
    </xdr:from>
    <xdr:to>
      <xdr:col>81</xdr:col>
      <xdr:colOff>95250</xdr:colOff>
      <xdr:row>64</xdr:row>
      <xdr:rowOff>73279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94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115206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91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135890</xdr:rowOff>
    </xdr:from>
    <xdr:to>
      <xdr:col>77</xdr:col>
      <xdr:colOff>95250</xdr:colOff>
      <xdr:row>64</xdr:row>
      <xdr:rowOff>66040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50817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104521</xdr:rowOff>
    </xdr:from>
    <xdr:to>
      <xdr:col>73</xdr:col>
      <xdr:colOff>44450</xdr:colOff>
      <xdr:row>64</xdr:row>
      <xdr:rowOff>34671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90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19448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99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108543</xdr:rowOff>
    </xdr:from>
    <xdr:to>
      <xdr:col>68</xdr:col>
      <xdr:colOff>203200</xdr:colOff>
      <xdr:row>64</xdr:row>
      <xdr:rowOff>38693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9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23470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99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78782</xdr:rowOff>
    </xdr:from>
    <xdr:to>
      <xdr:col>64</xdr:col>
      <xdr:colOff>152400</xdr:colOff>
      <xdr:row>64</xdr:row>
      <xdr:rowOff>8932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88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165159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96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交付税措置率の低い残債を中心に繰上償還を実施してきたこと等により合併直後に比べ大幅に改善してきていたが、合併特例債の終了等によ</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り近年は</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交付税措置率の低い地方債</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発行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してきたため上昇傾向となっており、令和６年度は類似団体を上回る数値となった。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積極的な繰上償還や起債の抑制により比率上昇の抑制に努める。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28046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57620"/>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163301</xdr:rowOff>
    </xdr:from>
    <xdr:to>
      <xdr:col>77</xdr:col>
      <xdr:colOff>44450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35501"/>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141182</xdr:rowOff>
    </xdr:from>
    <xdr:to>
      <xdr:col>72</xdr:col>
      <xdr:colOff>203200</xdr:colOff>
      <xdr:row>36</xdr:row>
      <xdr:rowOff>163301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1338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129117</xdr:rowOff>
    </xdr:from>
    <xdr:to>
      <xdr:col>68</xdr:col>
      <xdr:colOff>152400</xdr:colOff>
      <xdr:row>36</xdr:row>
      <xdr:rowOff>141182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0131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120773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9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112501</xdr:rowOff>
    </xdr:from>
    <xdr:to>
      <xdr:col>73</xdr:col>
      <xdr:colOff>44450</xdr:colOff>
      <xdr:row>37</xdr:row>
      <xdr:rowOff>42651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52828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90382</xdr:rowOff>
    </xdr:from>
    <xdr:to>
      <xdr:col>68</xdr:col>
      <xdr:colOff>203200</xdr:colOff>
      <xdr:row>37</xdr:row>
      <xdr:rowOff>20532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30709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令和３年度から</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上昇傾向となり、</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年度は充当可能基金の減等により</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昨年度から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ポイントの上昇となった。</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今後も大型事業の実施による交付税措置率の低い地方債発行の増や基金取り崩しの増による</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充当可能財源等</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の減が見込まれるため、比率が上昇することが予想される。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積極的な繰上償還による地方債残高増額の抑制や職員数の削減による退職手当負担金の減額を図り、比率上昇の抑制に努める。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50941</xdr:rowOff>
    </xdr:from>
    <xdr:to>
      <xdr:col>81</xdr:col>
      <xdr:colOff>44450</xdr:colOff>
      <xdr:row>16</xdr:row>
      <xdr:rowOff>1482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622691"/>
          <a:ext cx="838200" cy="1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168769</xdr:rowOff>
    </xdr:from>
    <xdr:to>
      <xdr:col>77</xdr:col>
      <xdr:colOff>44450</xdr:colOff>
      <xdr:row>15</xdr:row>
      <xdr:rowOff>50941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56906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124531</xdr:rowOff>
    </xdr:from>
    <xdr:to>
      <xdr:col>72</xdr:col>
      <xdr:colOff>203200</xdr:colOff>
      <xdr:row>14</xdr:row>
      <xdr:rowOff>168769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524831"/>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44961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61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111125</xdr:rowOff>
    </xdr:from>
    <xdr:to>
      <xdr:col>68</xdr:col>
      <xdr:colOff>152400</xdr:colOff>
      <xdr:row>14</xdr:row>
      <xdr:rowOff>124531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51142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122132</xdr:rowOff>
    </xdr:from>
    <xdr:to>
      <xdr:col>81</xdr:col>
      <xdr:colOff>95250</xdr:colOff>
      <xdr:row>16</xdr:row>
      <xdr:rowOff>52282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6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94209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6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141</xdr:rowOff>
    </xdr:from>
    <xdr:to>
      <xdr:col>77</xdr:col>
      <xdr:colOff>95250</xdr:colOff>
      <xdr:row>15</xdr:row>
      <xdr:rowOff>101741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86518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58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117969</xdr:rowOff>
    </xdr:from>
    <xdr:to>
      <xdr:col>73</xdr:col>
      <xdr:colOff>44450</xdr:colOff>
      <xdr:row>15</xdr:row>
      <xdr:rowOff>48119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1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58296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28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73731</xdr:rowOff>
    </xdr:from>
    <xdr:to>
      <xdr:col>68</xdr:col>
      <xdr:colOff>203200</xdr:colOff>
      <xdr:row>15</xdr:row>
      <xdr:rowOff>3881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47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14058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2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60325</xdr:rowOff>
    </xdr:from>
    <xdr:to>
      <xdr:col>64</xdr:col>
      <xdr:colOff>152400</xdr:colOff>
      <xdr:row>14</xdr:row>
      <xdr:rowOff>161925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22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27,102
26,739
707.42
34,393,711
33,647,080
509,695
17,069,119
39,374,395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人件費に係る経常収支比率は令和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類似団体内平均と比較すると、令和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下回っているが、人口千人当たりの職員数は、類似団体平均</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11.07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人に対し本市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17.49</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人と大きく上回っている。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今後もより良い行政サービスの提供の在り方を検討しながら、施設の統廃合等による事務の効率化に努め、人件費の抑制を図る。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406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31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36</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03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37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44721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1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108204</xdr:rowOff>
    </xdr:from>
    <xdr:to>
      <xdr:col>15</xdr:col>
      <xdr:colOff>149225</xdr:colOff>
      <xdr:row>37</xdr:row>
      <xdr:rowOff>38354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物件費に係る経常収支比率については、令和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、類似団体と比較すると高い傾向にある。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合併以降、物件費の削減に努めてきたが、旅費、燃料費、ごみ収集に係る委託料、スクールバス運行委託料等、地理的要因により行政運営に係る物件費は、他の団体に比べどうしても割高となる。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普通交付税の減額等により経常一般財源が減少する中で、これまでと同様の行政運営では財政の硬直化は避けられない。</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「対馬市公共施設等総合管理計画」に基づき施設の統廃合等を計画的に進め、物件費の削減を図る。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27940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988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27940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98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18</xdr:row>
      <xdr:rowOff>27940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14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17</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14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148590</xdr:rowOff>
    </xdr:from>
    <xdr:to>
      <xdr:col>82</xdr:col>
      <xdr:colOff>158750</xdr:colOff>
      <xdr:row>18</xdr:row>
      <xdr:rowOff>78740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120667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扶助費に係る経常収支比率については、令</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類似団体内平均と比較すると、令和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ポイント下回っているが、今後、子育て世帯への支援対策や経済的弱者への対策等により、扶助費の増加が見込まれているため、その動向を注視し、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雇用機会拡充支援等、雇用の場の拡大につながる事業を推進し、地域経済の活性化を図る。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159657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091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159657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09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116115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091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116115</xdr:rowOff>
    </xdr:from>
    <xdr:to>
      <xdr:col>11</xdr:col>
      <xdr:colOff>9525</xdr:colOff>
      <xdr:row>54</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74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65315</xdr:rowOff>
    </xdr:from>
    <xdr:to>
      <xdr:col>11</xdr:col>
      <xdr:colOff>60325</xdr:colOff>
      <xdr:row>54</xdr:row>
      <xdr:rowOff>166915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5642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その他の経常的な経費の主なものは、国民健康保険特別会計、後期高齢者医療特別会計、介護保険特別会計等に対する繰出金である。各特別会計においても安定的な財政運営に努め、普通会計の負担軽減を図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また、施設の老朽化により維持補修費が増加している。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対馬市</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公共施設等総合管理計画」に基づき施設の統廃合等を計画的に進め、維持補修費の削減を図る。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xdr:rowOff>
    </xdr:from>
    <xdr:to>
      <xdr:col>82</xdr:col>
      <xdr:colOff>107950</xdr:colOff>
      <xdr:row>54</xdr:row>
      <xdr:rowOff>25400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271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0</xdr:rowOff>
    </xdr:from>
    <xdr:to>
      <xdr:col>78</xdr:col>
      <xdr:colOff>69850</xdr:colOff>
      <xdr:row>54</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258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158750</xdr:rowOff>
    </xdr:from>
    <xdr:to>
      <xdr:col>73</xdr:col>
      <xdr:colOff>180975</xdr:colOff>
      <xdr:row>54</xdr:row>
      <xdr:rowOff>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24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158750</xdr:rowOff>
    </xdr:from>
    <xdr:to>
      <xdr:col>69</xdr:col>
      <xdr:colOff>92075</xdr:colOff>
      <xdr:row>54</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245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146050</xdr:rowOff>
    </xdr:from>
    <xdr:to>
      <xdr:col>82</xdr:col>
      <xdr:colOff>158750</xdr:colOff>
      <xdr:row>54</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162577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133350</xdr:rowOff>
    </xdr:from>
    <xdr:to>
      <xdr:col>78</xdr:col>
      <xdr:colOff>120650</xdr:colOff>
      <xdr:row>54</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120650</xdr:rowOff>
    </xdr:from>
    <xdr:to>
      <xdr:col>74</xdr:col>
      <xdr:colOff>31750</xdr:colOff>
      <xdr:row>54</xdr:row>
      <xdr:rowOff>50800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60977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107950</xdr:rowOff>
    </xdr:from>
    <xdr:to>
      <xdr:col>69</xdr:col>
      <xdr:colOff>142875</xdr:colOff>
      <xdr:row>54</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133350</xdr:rowOff>
    </xdr:from>
    <xdr:to>
      <xdr:col>65</xdr:col>
      <xdr:colOff>53975</xdr:colOff>
      <xdr:row>54</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補助費等に係る経常収支比率については、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類似団体と比較すると低い傾向にあるが、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合併以降、補助団体等への補助金の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削減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を行ってきた</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社会情勢に注視</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可能な限り補助金の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見直し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を行い抑制に努める。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8128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666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35</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57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21844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57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36</xdr:row>
      <xdr:rowOff>21844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7060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公債費に係る経常収支比率については、令和５年度と比較し</a:t>
          </a:r>
          <a:r>
            <a:rPr kumimoji="1" lang="en-US" altLang="ja-JP" sz="1100">
              <a:latin typeface="ＭＳ ゴシック" panose="020B0609070205080204" pitchFamily="49" charset="-128"/>
              <a:ea typeface="ＭＳ ゴシック" panose="020B0609070205080204" pitchFamily="49" charset="-128"/>
            </a:rPr>
            <a:t>0.2</a:t>
          </a:r>
          <a:r>
            <a:rPr kumimoji="1" lang="ja-JP" altLang="en-US" sz="1100">
              <a:latin typeface="ＭＳ ゴシック" panose="020B0609070205080204" pitchFamily="49" charset="-128"/>
              <a:ea typeface="ＭＳ ゴシック" panose="020B0609070205080204" pitchFamily="49" charset="-128"/>
            </a:rPr>
            <a:t>ポイント減少し</a:t>
          </a:r>
          <a:r>
            <a:rPr kumimoji="1" lang="en-US" altLang="ja-JP" sz="1100">
              <a:latin typeface="ＭＳ ゴシック" panose="020B0609070205080204" pitchFamily="49" charset="-128"/>
              <a:ea typeface="ＭＳ ゴシック" panose="020B0609070205080204" pitchFamily="49" charset="-128"/>
            </a:rPr>
            <a:t>26.3%</a:t>
          </a:r>
          <a:r>
            <a:rPr kumimoji="1" lang="ja-JP" altLang="en-US" sz="1100">
              <a:latin typeface="ＭＳ ゴシック" panose="020B0609070205080204" pitchFamily="49" charset="-128"/>
              <a:ea typeface="ＭＳ ゴシック" panose="020B0609070205080204" pitchFamily="49" charset="-128"/>
            </a:rPr>
            <a:t>となった。</a:t>
          </a:r>
        </a:p>
        <a:p>
          <a:r>
            <a:rPr kumimoji="1" lang="ja-JP" altLang="en-US" sz="1100">
              <a:latin typeface="ＭＳ ゴシック" panose="020B0609070205080204" pitchFamily="49" charset="-128"/>
              <a:ea typeface="ＭＳ ゴシック" panose="020B0609070205080204" pitchFamily="49" charset="-128"/>
            </a:rPr>
            <a:t>　類似団体内平均と比較すると、令和６年度において、</a:t>
          </a:r>
          <a:r>
            <a:rPr kumimoji="1" lang="en-US" altLang="ja-JP" sz="1100">
              <a:latin typeface="ＭＳ ゴシック" panose="020B0609070205080204" pitchFamily="49" charset="-128"/>
              <a:ea typeface="ＭＳ ゴシック" panose="020B0609070205080204" pitchFamily="49" charset="-128"/>
            </a:rPr>
            <a:t>7.7</a:t>
          </a:r>
          <a:r>
            <a:rPr kumimoji="1" lang="ja-JP" altLang="en-US" sz="1100">
              <a:latin typeface="ＭＳ ゴシック" panose="020B0609070205080204" pitchFamily="49" charset="-128"/>
              <a:ea typeface="ＭＳ ゴシック" panose="020B0609070205080204" pitchFamily="49" charset="-128"/>
            </a:rPr>
            <a:t>ポイント上回っており、人口１人当たりの公債費は、類似団体平均</a:t>
          </a:r>
          <a:r>
            <a:rPr kumimoji="1" lang="en-US" altLang="ja-JP" sz="1100">
              <a:latin typeface="ＭＳ ゴシック" panose="020B0609070205080204" pitchFamily="49" charset="-128"/>
              <a:ea typeface="ＭＳ ゴシック" panose="020B0609070205080204" pitchFamily="49" charset="-128"/>
            </a:rPr>
            <a:t>77,056</a:t>
          </a:r>
          <a:r>
            <a:rPr kumimoji="1" lang="ja-JP" altLang="en-US" sz="1100">
              <a:latin typeface="ＭＳ ゴシック" panose="020B0609070205080204" pitchFamily="49" charset="-128"/>
              <a:ea typeface="ＭＳ ゴシック" panose="020B0609070205080204" pitchFamily="49" charset="-128"/>
            </a:rPr>
            <a:t>千円、本市</a:t>
          </a:r>
          <a:r>
            <a:rPr kumimoji="1" lang="en-US" altLang="ja-JP" sz="1100">
              <a:latin typeface="ＭＳ ゴシック" panose="020B0609070205080204" pitchFamily="49" charset="-128"/>
              <a:ea typeface="ＭＳ ゴシック" panose="020B0609070205080204" pitchFamily="49" charset="-128"/>
            </a:rPr>
            <a:t>175,446</a:t>
          </a:r>
          <a:r>
            <a:rPr kumimoji="1" lang="ja-JP" altLang="en-US" sz="1100">
              <a:latin typeface="ＭＳ ゴシック" panose="020B0609070205080204" pitchFamily="49" charset="-128"/>
              <a:ea typeface="ＭＳ ゴシック" panose="020B0609070205080204" pitchFamily="49" charset="-128"/>
            </a:rPr>
            <a:t>千円と類似団体平均額の約</a:t>
          </a:r>
          <a:r>
            <a:rPr kumimoji="1" lang="en-US" altLang="ja-JP" sz="1100">
              <a:latin typeface="ＭＳ ゴシック" panose="020B0609070205080204" pitchFamily="49" charset="-128"/>
              <a:ea typeface="ＭＳ ゴシック" panose="020B0609070205080204" pitchFamily="49" charset="-128"/>
            </a:rPr>
            <a:t>2</a:t>
          </a:r>
          <a:r>
            <a:rPr kumimoji="1" lang="ja-JP" altLang="en-US" sz="1100">
              <a:latin typeface="ＭＳ ゴシック" panose="020B0609070205080204" pitchFamily="49" charset="-128"/>
              <a:ea typeface="ＭＳ ゴシック" panose="020B0609070205080204" pitchFamily="49" charset="-128"/>
            </a:rPr>
            <a:t>倍となっている。</a:t>
          </a:r>
        </a:p>
        <a:p>
          <a:r>
            <a:rPr kumimoji="1" lang="ja-JP" altLang="en-US" sz="1100">
              <a:latin typeface="ＭＳ ゴシック" panose="020B0609070205080204" pitchFamily="49" charset="-128"/>
              <a:ea typeface="ＭＳ ゴシック" panose="020B0609070205080204" pitchFamily="49" charset="-128"/>
            </a:rPr>
            <a:t>　今後、近年の大型事業（</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市道尾浦浅藻線改良事業、公営住宅建設事業等</a:t>
          </a:r>
          <a:r>
            <a:rPr kumimoji="1" lang="ja-JP" altLang="en-US" sz="1100">
              <a:latin typeface="ＭＳ ゴシック" panose="020B0609070205080204" pitchFamily="49" charset="-128"/>
              <a:ea typeface="ＭＳ ゴシック" panose="020B0609070205080204" pitchFamily="49" charset="-128"/>
            </a:rPr>
            <a:t>）に係る地方債の元金償還開始等により、さらなる公債費の増額が見込まれるため、積極的な繰上償還を実施するとともに起債の抑制を図り、公債費の削減に努める。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151764</xdr:rowOff>
    </xdr:from>
    <xdr:to>
      <xdr:col>24</xdr:col>
      <xdr:colOff>25400</xdr:colOff>
      <xdr:row>75</xdr:row>
      <xdr:rowOff>155575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1051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151764</xdr:rowOff>
    </xdr:from>
    <xdr:to>
      <xdr:col>19</xdr:col>
      <xdr:colOff>187325</xdr:colOff>
      <xdr:row>75</xdr:row>
      <xdr:rowOff>155575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105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151764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81940"/>
          <a:ext cx="88900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75</xdr:row>
      <xdr:rowOff>132715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819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100965</xdr:rowOff>
    </xdr:from>
    <xdr:to>
      <xdr:col>24</xdr:col>
      <xdr:colOff>76200</xdr:colOff>
      <xdr:row>76</xdr:row>
      <xdr:rowOff>31114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59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73042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104775</xdr:rowOff>
    </xdr:from>
    <xdr:to>
      <xdr:col>20</xdr:col>
      <xdr:colOff>38100</xdr:colOff>
      <xdr:row>76</xdr:row>
      <xdr:rowOff>34925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19702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49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100965</xdr:rowOff>
    </xdr:from>
    <xdr:to>
      <xdr:col>15</xdr:col>
      <xdr:colOff>149225</xdr:colOff>
      <xdr:row>76</xdr:row>
      <xdr:rowOff>31114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59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15891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4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158766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81915</xdr:rowOff>
    </xdr:from>
    <xdr:to>
      <xdr:col>6</xdr:col>
      <xdr:colOff>171450</xdr:colOff>
      <xdr:row>76</xdr:row>
      <xdr:rowOff>12064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168291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2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他団体に比べ公債費の比率が大きな分、他の経費を抑制することにより類似団体平均を大きく下回っているが、今後も公債費の抑制に努めるとともに、各費目経常経費の見直しを進め、効率のいい行政運営を目指す。</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76708</xdr:rowOff>
    </xdr:from>
    <xdr:to>
      <xdr:col>82</xdr:col>
      <xdr:colOff>107950</xdr:colOff>
      <xdr:row>74</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640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3556</xdr:rowOff>
    </xdr:from>
    <xdr:to>
      <xdr:col>78</xdr:col>
      <xdr:colOff>69850</xdr:colOff>
      <xdr:row>74</xdr:row>
      <xdr:rowOff>76708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6908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147574</xdr:rowOff>
    </xdr:from>
    <xdr:to>
      <xdr:col>73</xdr:col>
      <xdr:colOff>180975</xdr:colOff>
      <xdr:row>74</xdr:row>
      <xdr:rowOff>3556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6634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129286</xdr:rowOff>
    </xdr:from>
    <xdr:to>
      <xdr:col>69</xdr:col>
      <xdr:colOff>92075</xdr:colOff>
      <xdr:row>73</xdr:row>
      <xdr:rowOff>147574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6451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76200</xdr:rowOff>
    </xdr:from>
    <xdr:to>
      <xdr:col>82</xdr:col>
      <xdr:colOff>158750</xdr:colOff>
      <xdr:row>75</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92727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25908</xdr:rowOff>
    </xdr:from>
    <xdr:to>
      <xdr:col>78</xdr:col>
      <xdr:colOff>120650</xdr:colOff>
      <xdr:row>74</xdr:row>
      <xdr:rowOff>127508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137685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482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124206</xdr:rowOff>
    </xdr:from>
    <xdr:to>
      <xdr:col>74</xdr:col>
      <xdr:colOff>31750</xdr:colOff>
      <xdr:row>74</xdr:row>
      <xdr:rowOff>54356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6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64533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0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96774</xdr:rowOff>
    </xdr:from>
    <xdr:to>
      <xdr:col>69</xdr:col>
      <xdr:colOff>142875</xdr:colOff>
      <xdr:row>74</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37101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38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78486</xdr:rowOff>
    </xdr:from>
    <xdr:to>
      <xdr:col>65</xdr:col>
      <xdr:colOff>53975</xdr:colOff>
      <xdr:row>74</xdr:row>
      <xdr:rowOff>8636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5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18813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36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26121</xdr:rowOff>
    </xdr:from>
    <xdr:to>
      <xdr:col>29</xdr:col>
      <xdr:colOff>127000</xdr:colOff>
      <xdr:row>14</xdr:row>
      <xdr:rowOff>123609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474046"/>
          <a:ext cx="647700" cy="9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123609</xdr:rowOff>
    </xdr:from>
    <xdr:to>
      <xdr:col>26</xdr:col>
      <xdr:colOff>50800</xdr:colOff>
      <xdr:row>15</xdr:row>
      <xdr:rowOff>22158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571534"/>
          <a:ext cx="698500" cy="69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21758</xdr:rowOff>
    </xdr:from>
    <xdr:to>
      <xdr:col>22</xdr:col>
      <xdr:colOff>114300</xdr:colOff>
      <xdr:row>15</xdr:row>
      <xdr:rowOff>22158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641133"/>
          <a:ext cx="698500" cy="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21758</xdr:rowOff>
    </xdr:from>
    <xdr:to>
      <xdr:col>18</xdr:col>
      <xdr:colOff>177800</xdr:colOff>
      <xdr:row>15</xdr:row>
      <xdr:rowOff>84423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641133"/>
          <a:ext cx="698500" cy="62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146771</xdr:rowOff>
    </xdr:from>
    <xdr:to>
      <xdr:col>29</xdr:col>
      <xdr:colOff>177800</xdr:colOff>
      <xdr:row>14</xdr:row>
      <xdr:rowOff>76921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423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163298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26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72809</xdr:rowOff>
    </xdr:from>
    <xdr:to>
      <xdr:col>26</xdr:col>
      <xdr:colOff>101600</xdr:colOff>
      <xdr:row>15</xdr:row>
      <xdr:rowOff>2959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520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13136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28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142808</xdr:rowOff>
    </xdr:from>
    <xdr:to>
      <xdr:col>22</xdr:col>
      <xdr:colOff>165100</xdr:colOff>
      <xdr:row>15</xdr:row>
      <xdr:rowOff>72958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590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83135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3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142408</xdr:rowOff>
    </xdr:from>
    <xdr:to>
      <xdr:col>19</xdr:col>
      <xdr:colOff>38100</xdr:colOff>
      <xdr:row>15</xdr:row>
      <xdr:rowOff>72558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590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82735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359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33623</xdr:rowOff>
    </xdr:from>
    <xdr:to>
      <xdr:col>15</xdr:col>
      <xdr:colOff>101600</xdr:colOff>
      <xdr:row>15</xdr:row>
      <xdr:rowOff>135223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652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145400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42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329563</xdr:rowOff>
    </xdr:from>
    <xdr:to>
      <xdr:col>29</xdr:col>
      <xdr:colOff>127000</xdr:colOff>
      <xdr:row>37</xdr:row>
      <xdr:rowOff>336447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54263"/>
          <a:ext cx="647700" cy="6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317737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4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336447</xdr:rowOff>
    </xdr:from>
    <xdr:to>
      <xdr:col>26</xdr:col>
      <xdr:colOff>50800</xdr:colOff>
      <xdr:row>37</xdr:row>
      <xdr:rowOff>342779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61147"/>
          <a:ext cx="698500" cy="6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342779</xdr:rowOff>
    </xdr:from>
    <xdr:to>
      <xdr:col>22</xdr:col>
      <xdr:colOff>114300</xdr:colOff>
      <xdr:row>38</xdr:row>
      <xdr:rowOff>22363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67479"/>
          <a:ext cx="698500" cy="22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22363</xdr:rowOff>
    </xdr:from>
    <xdr:to>
      <xdr:col>18</xdr:col>
      <xdr:colOff>177800</xdr:colOff>
      <xdr:row>38</xdr:row>
      <xdr:rowOff>52199</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89963"/>
          <a:ext cx="698500" cy="29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278763</xdr:rowOff>
    </xdr:from>
    <xdr:to>
      <xdr:col>29</xdr:col>
      <xdr:colOff>177800</xdr:colOff>
      <xdr:row>38</xdr:row>
      <xdr:rowOff>37463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03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123840</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4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285647</xdr:rowOff>
    </xdr:from>
    <xdr:to>
      <xdr:col>26</xdr:col>
      <xdr:colOff>101600</xdr:colOff>
      <xdr:row>38</xdr:row>
      <xdr:rowOff>44347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10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54524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79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291979</xdr:rowOff>
    </xdr:from>
    <xdr:to>
      <xdr:col>22</xdr:col>
      <xdr:colOff>165100</xdr:colOff>
      <xdr:row>38</xdr:row>
      <xdr:rowOff>50679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16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60856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85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314463</xdr:rowOff>
    </xdr:from>
    <xdr:to>
      <xdr:col>19</xdr:col>
      <xdr:colOff>38100</xdr:colOff>
      <xdr:row>38</xdr:row>
      <xdr:rowOff>73163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39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83340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08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1399</xdr:rowOff>
    </xdr:from>
    <xdr:to>
      <xdr:col>15</xdr:col>
      <xdr:colOff>101600</xdr:colOff>
      <xdr:row>38</xdr:row>
      <xdr:rowOff>102999</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68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113176</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3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27,102
26,739
707.42
34,393,711
33,647,080
509,695
17,069,119
39,374,395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123665</xdr:rowOff>
    </xdr:from>
    <xdr:to>
      <xdr:col>24</xdr:col>
      <xdr:colOff>63500</xdr:colOff>
      <xdr:row>32</xdr:row>
      <xdr:rowOff>124482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38615"/>
          <a:ext cx="838200" cy="17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124482</xdr:rowOff>
    </xdr:from>
    <xdr:to>
      <xdr:col>19</xdr:col>
      <xdr:colOff>177800</xdr:colOff>
      <xdr:row>33</xdr:row>
      <xdr:rowOff>29134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10882"/>
          <a:ext cx="889000" cy="7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23713</xdr:rowOff>
    </xdr:from>
    <xdr:to>
      <xdr:col>15</xdr:col>
      <xdr:colOff>50800</xdr:colOff>
      <xdr:row>33</xdr:row>
      <xdr:rowOff>29134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681563"/>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23713</xdr:rowOff>
    </xdr:from>
    <xdr:to>
      <xdr:col>10</xdr:col>
      <xdr:colOff>114300</xdr:colOff>
      <xdr:row>33</xdr:row>
      <xdr:rowOff>53801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681563"/>
          <a:ext cx="889000" cy="3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72865</xdr:rowOff>
    </xdr:from>
    <xdr:to>
      <xdr:col>24</xdr:col>
      <xdr:colOff>114300</xdr:colOff>
      <xdr:row>32</xdr:row>
      <xdr:rowOff>3015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95742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3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73682</xdr:rowOff>
    </xdr:from>
    <xdr:to>
      <xdr:col>20</xdr:col>
      <xdr:colOff>38100</xdr:colOff>
      <xdr:row>33</xdr:row>
      <xdr:rowOff>3832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6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20359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335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149784</xdr:rowOff>
    </xdr:from>
    <xdr:to>
      <xdr:col>15</xdr:col>
      <xdr:colOff>101600</xdr:colOff>
      <xdr:row>33</xdr:row>
      <xdr:rowOff>79934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3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96461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1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144363</xdr:rowOff>
    </xdr:from>
    <xdr:to>
      <xdr:col>10</xdr:col>
      <xdr:colOff>165100</xdr:colOff>
      <xdr:row>33</xdr:row>
      <xdr:rowOff>74513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91040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0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3001</xdr:rowOff>
    </xdr:from>
    <xdr:to>
      <xdr:col>6</xdr:col>
      <xdr:colOff>38100</xdr:colOff>
      <xdr:row>33</xdr:row>
      <xdr:rowOff>104601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121128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43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92660</xdr:rowOff>
    </xdr:from>
    <xdr:to>
      <xdr:col>24</xdr:col>
      <xdr:colOff>63500</xdr:colOff>
      <xdr:row>58</xdr:row>
      <xdr:rowOff>95550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36760"/>
          <a:ext cx="8382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95232</xdr:rowOff>
    </xdr:from>
    <xdr:to>
      <xdr:col>19</xdr:col>
      <xdr:colOff>177800</xdr:colOff>
      <xdr:row>58</xdr:row>
      <xdr:rowOff>95550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39332"/>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95232</xdr:rowOff>
    </xdr:from>
    <xdr:to>
      <xdr:col>15</xdr:col>
      <xdr:colOff>50800</xdr:colOff>
      <xdr:row>58</xdr:row>
      <xdr:rowOff>97985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39332"/>
          <a:ext cx="889000" cy="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97985</xdr:rowOff>
    </xdr:from>
    <xdr:to>
      <xdr:col>10</xdr:col>
      <xdr:colOff>114300</xdr:colOff>
      <xdr:row>58</xdr:row>
      <xdr:rowOff>102005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42085"/>
          <a:ext cx="8890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41860</xdr:rowOff>
    </xdr:from>
    <xdr:to>
      <xdr:col>24</xdr:col>
      <xdr:colOff>114300</xdr:colOff>
      <xdr:row>58</xdr:row>
      <xdr:rowOff>143460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44750</xdr:rowOff>
    </xdr:from>
    <xdr:to>
      <xdr:col>20</xdr:col>
      <xdr:colOff>38100</xdr:colOff>
      <xdr:row>58</xdr:row>
      <xdr:rowOff>146350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162877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6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44432</xdr:rowOff>
    </xdr:from>
    <xdr:to>
      <xdr:col>15</xdr:col>
      <xdr:colOff>101600</xdr:colOff>
      <xdr:row>58</xdr:row>
      <xdr:rowOff>146032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162559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6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47185</xdr:rowOff>
    </xdr:from>
    <xdr:to>
      <xdr:col>10</xdr:col>
      <xdr:colOff>165100</xdr:colOff>
      <xdr:row>58</xdr:row>
      <xdr:rowOff>148785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165312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6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51205</xdr:rowOff>
    </xdr:from>
    <xdr:to>
      <xdr:col>6</xdr:col>
      <xdr:colOff>38100</xdr:colOff>
      <xdr:row>58</xdr:row>
      <xdr:rowOff>152805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169332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7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128003</xdr:rowOff>
    </xdr:from>
    <xdr:to>
      <xdr:col>24</xdr:col>
      <xdr:colOff>63500</xdr:colOff>
      <xdr:row>78</xdr:row>
      <xdr:rowOff>132651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01103"/>
          <a:ext cx="8382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132651</xdr:rowOff>
    </xdr:from>
    <xdr:to>
      <xdr:col>19</xdr:col>
      <xdr:colOff>177800</xdr:colOff>
      <xdr:row>78</xdr:row>
      <xdr:rowOff>133172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05751"/>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124040</xdr:rowOff>
    </xdr:from>
    <xdr:to>
      <xdr:col>15</xdr:col>
      <xdr:colOff>50800</xdr:colOff>
      <xdr:row>78</xdr:row>
      <xdr:rowOff>133172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97140"/>
          <a:ext cx="889000" cy="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124040</xdr:rowOff>
    </xdr:from>
    <xdr:to>
      <xdr:col>10</xdr:col>
      <xdr:colOff>114300</xdr:colOff>
      <xdr:row>78</xdr:row>
      <xdr:rowOff>135293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97140"/>
          <a:ext cx="889000" cy="1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77203</xdr:rowOff>
    </xdr:from>
    <xdr:to>
      <xdr:col>24</xdr:col>
      <xdr:colOff>114300</xdr:colOff>
      <xdr:row>79</xdr:row>
      <xdr:rowOff>7353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163580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81851</xdr:rowOff>
    </xdr:from>
    <xdr:to>
      <xdr:col>20</xdr:col>
      <xdr:colOff>38100</xdr:colOff>
      <xdr:row>79</xdr:row>
      <xdr:rowOff>12001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3128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82372</xdr:rowOff>
    </xdr:from>
    <xdr:to>
      <xdr:col>15</xdr:col>
      <xdr:colOff>101600</xdr:colOff>
      <xdr:row>79</xdr:row>
      <xdr:rowOff>12522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3649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73240</xdr:rowOff>
    </xdr:from>
    <xdr:to>
      <xdr:col>10</xdr:col>
      <xdr:colOff>165100</xdr:colOff>
      <xdr:row>79</xdr:row>
      <xdr:rowOff>3390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4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165967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3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84493</xdr:rowOff>
    </xdr:from>
    <xdr:to>
      <xdr:col>6</xdr:col>
      <xdr:colOff>38100</xdr:colOff>
      <xdr:row>79</xdr:row>
      <xdr:rowOff>14643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5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5770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125268</xdr:rowOff>
    </xdr:from>
    <xdr:to>
      <xdr:col>24</xdr:col>
      <xdr:colOff>63500</xdr:colOff>
      <xdr:row>94</xdr:row>
      <xdr:rowOff>126411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4156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126411</xdr:rowOff>
    </xdr:from>
    <xdr:to>
      <xdr:col>19</xdr:col>
      <xdr:colOff>177800</xdr:colOff>
      <xdr:row>95</xdr:row>
      <xdr:rowOff>20912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42711"/>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27198</xdr:rowOff>
    </xdr:from>
    <xdr:to>
      <xdr:col>15</xdr:col>
      <xdr:colOff>50800</xdr:colOff>
      <xdr:row>95</xdr:row>
      <xdr:rowOff>20912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143498"/>
          <a:ext cx="889000" cy="16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27198</xdr:rowOff>
    </xdr:from>
    <xdr:to>
      <xdr:col>10</xdr:col>
      <xdr:colOff>114300</xdr:colOff>
      <xdr:row>95</xdr:row>
      <xdr:rowOff>97577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43498"/>
          <a:ext cx="889000" cy="24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74468</xdr:rowOff>
    </xdr:from>
    <xdr:to>
      <xdr:col>24</xdr:col>
      <xdr:colOff>114300</xdr:colOff>
      <xdr:row>95</xdr:row>
      <xdr:rowOff>4618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97345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4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75611</xdr:rowOff>
    </xdr:from>
    <xdr:to>
      <xdr:col>20</xdr:col>
      <xdr:colOff>38100</xdr:colOff>
      <xdr:row>95</xdr:row>
      <xdr:rowOff>5761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9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22288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6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141562</xdr:rowOff>
    </xdr:from>
    <xdr:to>
      <xdr:col>15</xdr:col>
      <xdr:colOff>101600</xdr:colOff>
      <xdr:row>95</xdr:row>
      <xdr:rowOff>71712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5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88239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3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147848</xdr:rowOff>
    </xdr:from>
    <xdr:to>
      <xdr:col>10</xdr:col>
      <xdr:colOff>165100</xdr:colOff>
      <xdr:row>94</xdr:row>
      <xdr:rowOff>77998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94525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6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46777</xdr:rowOff>
    </xdr:from>
    <xdr:to>
      <xdr:col>6</xdr:col>
      <xdr:colOff>38100</xdr:colOff>
      <xdr:row>95</xdr:row>
      <xdr:rowOff>148377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164904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0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60389</xdr:rowOff>
    </xdr:from>
    <xdr:to>
      <xdr:col>55</xdr:col>
      <xdr:colOff>0</xdr:colOff>
      <xdr:row>36</xdr:row>
      <xdr:rowOff>95283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32589"/>
          <a:ext cx="838200" cy="3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60389</xdr:rowOff>
    </xdr:from>
    <xdr:to>
      <xdr:col>50</xdr:col>
      <xdr:colOff>114300</xdr:colOff>
      <xdr:row>36</xdr:row>
      <xdr:rowOff>95920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32589"/>
          <a:ext cx="889000" cy="3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78236</xdr:rowOff>
    </xdr:from>
    <xdr:to>
      <xdr:col>45</xdr:col>
      <xdr:colOff>177800</xdr:colOff>
      <xdr:row>36</xdr:row>
      <xdr:rowOff>95920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50436"/>
          <a:ext cx="889000" cy="1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104963</xdr:rowOff>
    </xdr:from>
    <xdr:to>
      <xdr:col>41</xdr:col>
      <xdr:colOff>50800</xdr:colOff>
      <xdr:row>36</xdr:row>
      <xdr:rowOff>78236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34263"/>
          <a:ext cx="889000" cy="31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44483</xdr:rowOff>
    </xdr:from>
    <xdr:to>
      <xdr:col>55</xdr:col>
      <xdr:colOff>50800</xdr:colOff>
      <xdr:row>36</xdr:row>
      <xdr:rowOff>146083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1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67360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6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9589</xdr:rowOff>
    </xdr:from>
    <xdr:to>
      <xdr:col>50</xdr:col>
      <xdr:colOff>165100</xdr:colOff>
      <xdr:row>36</xdr:row>
      <xdr:rowOff>111189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8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127716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5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45120</xdr:rowOff>
    </xdr:from>
    <xdr:to>
      <xdr:col>46</xdr:col>
      <xdr:colOff>38100</xdr:colOff>
      <xdr:row>36</xdr:row>
      <xdr:rowOff>146720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163247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9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27436</xdr:rowOff>
    </xdr:from>
    <xdr:to>
      <xdr:col>41</xdr:col>
      <xdr:colOff>101600</xdr:colOff>
      <xdr:row>36</xdr:row>
      <xdr:rowOff>129036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9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145563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7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54163</xdr:rowOff>
    </xdr:from>
    <xdr:to>
      <xdr:col>36</xdr:col>
      <xdr:colOff>165100</xdr:colOff>
      <xdr:row>34</xdr:row>
      <xdr:rowOff>155763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840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107728</xdr:rowOff>
    </xdr:from>
    <xdr:to>
      <xdr:col>55</xdr:col>
      <xdr:colOff>0</xdr:colOff>
      <xdr:row>53</xdr:row>
      <xdr:rowOff>48717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8851678"/>
          <a:ext cx="838200" cy="28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124370</xdr:rowOff>
    </xdr:from>
    <xdr:to>
      <xdr:col>50</xdr:col>
      <xdr:colOff>114300</xdr:colOff>
      <xdr:row>53</xdr:row>
      <xdr:rowOff>48717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039770"/>
          <a:ext cx="889000" cy="9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124370</xdr:rowOff>
    </xdr:from>
    <xdr:to>
      <xdr:col>45</xdr:col>
      <xdr:colOff>177800</xdr:colOff>
      <xdr:row>53</xdr:row>
      <xdr:rowOff>122231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039770"/>
          <a:ext cx="889000" cy="16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108866</xdr:rowOff>
    </xdr:from>
    <xdr:to>
      <xdr:col>41</xdr:col>
      <xdr:colOff>50800</xdr:colOff>
      <xdr:row>53</xdr:row>
      <xdr:rowOff>122231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195716"/>
          <a:ext cx="889000" cy="1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56928</xdr:rowOff>
    </xdr:from>
    <xdr:to>
      <xdr:col>55</xdr:col>
      <xdr:colOff>50800</xdr:colOff>
      <xdr:row>51</xdr:row>
      <xdr:rowOff>158528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880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143305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8715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169367</xdr:rowOff>
    </xdr:from>
    <xdr:to>
      <xdr:col>50</xdr:col>
      <xdr:colOff>165100</xdr:colOff>
      <xdr:row>53</xdr:row>
      <xdr:rowOff>99517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08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116044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885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73570</xdr:rowOff>
    </xdr:from>
    <xdr:to>
      <xdr:col>46</xdr:col>
      <xdr:colOff>38100</xdr:colOff>
      <xdr:row>53</xdr:row>
      <xdr:rowOff>3720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898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20247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876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71431</xdr:rowOff>
    </xdr:from>
    <xdr:to>
      <xdr:col>41</xdr:col>
      <xdr:colOff>101600</xdr:colOff>
      <xdr:row>54</xdr:row>
      <xdr:rowOff>1581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1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18108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93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58066</xdr:rowOff>
    </xdr:from>
    <xdr:to>
      <xdr:col>36</xdr:col>
      <xdr:colOff>165100</xdr:colOff>
      <xdr:row>53</xdr:row>
      <xdr:rowOff>159666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14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4743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920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81026</xdr:rowOff>
    </xdr:from>
    <xdr:to>
      <xdr:col>55</xdr:col>
      <xdr:colOff>0</xdr:colOff>
      <xdr:row>74</xdr:row>
      <xdr:rowOff>162288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253976"/>
          <a:ext cx="838200" cy="59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162288</xdr:rowOff>
    </xdr:from>
    <xdr:to>
      <xdr:col>50</xdr:col>
      <xdr:colOff>114300</xdr:colOff>
      <xdr:row>76</xdr:row>
      <xdr:rowOff>31921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849588"/>
          <a:ext cx="889000" cy="21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92826</xdr:rowOff>
    </xdr:from>
    <xdr:to>
      <xdr:col>45</xdr:col>
      <xdr:colOff>177800</xdr:colOff>
      <xdr:row>76</xdr:row>
      <xdr:rowOff>31921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951576"/>
          <a:ext cx="889000" cy="11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92826</xdr:rowOff>
    </xdr:from>
    <xdr:to>
      <xdr:col>41</xdr:col>
      <xdr:colOff>50800</xdr:colOff>
      <xdr:row>75</xdr:row>
      <xdr:rowOff>121608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951576"/>
          <a:ext cx="889000" cy="2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30226</xdr:rowOff>
    </xdr:from>
    <xdr:to>
      <xdr:col>55</xdr:col>
      <xdr:colOff>50800</xdr:colOff>
      <xdr:row>71</xdr:row>
      <xdr:rowOff>131826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2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116603</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1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111488</xdr:rowOff>
    </xdr:from>
    <xdr:to>
      <xdr:col>50</xdr:col>
      <xdr:colOff>165100</xdr:colOff>
      <xdr:row>75</xdr:row>
      <xdr:rowOff>41638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79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58165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57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152571</xdr:rowOff>
    </xdr:from>
    <xdr:to>
      <xdr:col>46</xdr:col>
      <xdr:colOff>38100</xdr:colOff>
      <xdr:row>76</xdr:row>
      <xdr:rowOff>82721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99248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78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42026</xdr:rowOff>
    </xdr:from>
    <xdr:to>
      <xdr:col>41</xdr:col>
      <xdr:colOff>101600</xdr:colOff>
      <xdr:row>75</xdr:row>
      <xdr:rowOff>143626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90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160153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67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70808</xdr:rowOff>
    </xdr:from>
    <xdr:to>
      <xdr:col>36</xdr:col>
      <xdr:colOff>165100</xdr:colOff>
      <xdr:row>76</xdr:row>
      <xdr:rowOff>958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9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17485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7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130984</xdr:rowOff>
    </xdr:from>
    <xdr:to>
      <xdr:col>55</xdr:col>
      <xdr:colOff>0</xdr:colOff>
      <xdr:row>94</xdr:row>
      <xdr:rowOff>51214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075834"/>
          <a:ext cx="838200" cy="9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60010</xdr:rowOff>
    </xdr:from>
    <xdr:to>
      <xdr:col>50</xdr:col>
      <xdr:colOff>114300</xdr:colOff>
      <xdr:row>94</xdr:row>
      <xdr:rowOff>51214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004860"/>
          <a:ext cx="889000" cy="16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60010</xdr:rowOff>
    </xdr:from>
    <xdr:to>
      <xdr:col>45</xdr:col>
      <xdr:colOff>177800</xdr:colOff>
      <xdr:row>94</xdr:row>
      <xdr:rowOff>55175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004860"/>
          <a:ext cx="889000" cy="16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3683</xdr:rowOff>
    </xdr:from>
    <xdr:to>
      <xdr:col>41</xdr:col>
      <xdr:colOff>50800</xdr:colOff>
      <xdr:row>94</xdr:row>
      <xdr:rowOff>55175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119983"/>
          <a:ext cx="889000" cy="5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80184</xdr:rowOff>
    </xdr:from>
    <xdr:to>
      <xdr:col>55</xdr:col>
      <xdr:colOff>50800</xdr:colOff>
      <xdr:row>94</xdr:row>
      <xdr:rowOff>10334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02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103061</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87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414</xdr:rowOff>
    </xdr:from>
    <xdr:to>
      <xdr:col>50</xdr:col>
      <xdr:colOff>165100</xdr:colOff>
      <xdr:row>94</xdr:row>
      <xdr:rowOff>102014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11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118541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589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9210</xdr:rowOff>
    </xdr:from>
    <xdr:to>
      <xdr:col>46</xdr:col>
      <xdr:colOff>38100</xdr:colOff>
      <xdr:row>93</xdr:row>
      <xdr:rowOff>110810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595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127337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572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4375</xdr:rowOff>
    </xdr:from>
    <xdr:to>
      <xdr:col>41</xdr:col>
      <xdr:colOff>101600</xdr:colOff>
      <xdr:row>94</xdr:row>
      <xdr:rowOff>105975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1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122502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589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124333</xdr:rowOff>
    </xdr:from>
    <xdr:to>
      <xdr:col>36</xdr:col>
      <xdr:colOff>165100</xdr:colOff>
      <xdr:row>94</xdr:row>
      <xdr:rowOff>54483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06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71010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5844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24371</xdr:rowOff>
    </xdr:from>
    <xdr:to>
      <xdr:col>85</xdr:col>
      <xdr:colOff>127000</xdr:colOff>
      <xdr:row>39</xdr:row>
      <xdr:rowOff>73788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10921"/>
          <a:ext cx="838200" cy="4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21435</xdr:rowOff>
    </xdr:from>
    <xdr:to>
      <xdr:col>81</xdr:col>
      <xdr:colOff>50800</xdr:colOff>
      <xdr:row>39</xdr:row>
      <xdr:rowOff>24371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07985"/>
          <a:ext cx="889000" cy="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1322</xdr:rowOff>
    </xdr:from>
    <xdr:to>
      <xdr:col>76</xdr:col>
      <xdr:colOff>114300</xdr:colOff>
      <xdr:row>39</xdr:row>
      <xdr:rowOff>21435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87872"/>
          <a:ext cx="889000" cy="2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134609</xdr:rowOff>
    </xdr:from>
    <xdr:to>
      <xdr:col>71</xdr:col>
      <xdr:colOff>177800</xdr:colOff>
      <xdr:row>39</xdr:row>
      <xdr:rowOff>1322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49709"/>
          <a:ext cx="889000" cy="3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22988</xdr:rowOff>
    </xdr:from>
    <xdr:to>
      <xdr:col>85</xdr:col>
      <xdr:colOff>177800</xdr:colOff>
      <xdr:row>39</xdr:row>
      <xdr:rowOff>124588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0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153815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145021</xdr:rowOff>
    </xdr:from>
    <xdr:to>
      <xdr:col>81</xdr:col>
      <xdr:colOff>101600</xdr:colOff>
      <xdr:row>39</xdr:row>
      <xdr:rowOff>75171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6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91698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142085</xdr:rowOff>
    </xdr:from>
    <xdr:to>
      <xdr:col>76</xdr:col>
      <xdr:colOff>165100</xdr:colOff>
      <xdr:row>39</xdr:row>
      <xdr:rowOff>72235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5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88763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3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121972</xdr:rowOff>
    </xdr:from>
    <xdr:to>
      <xdr:col>72</xdr:col>
      <xdr:colOff>38100</xdr:colOff>
      <xdr:row>39</xdr:row>
      <xdr:rowOff>52122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68649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83809</xdr:rowOff>
    </xdr:from>
    <xdr:to>
      <xdr:col>67</xdr:col>
      <xdr:colOff>101600</xdr:colOff>
      <xdr:row>39</xdr:row>
      <xdr:rowOff>13959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9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30486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7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81530</xdr:rowOff>
    </xdr:from>
    <xdr:to>
      <xdr:col>85</xdr:col>
      <xdr:colOff>127000</xdr:colOff>
      <xdr:row>76</xdr:row>
      <xdr:rowOff>91408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11730"/>
          <a:ext cx="838200" cy="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91408</xdr:rowOff>
    </xdr:from>
    <xdr:to>
      <xdr:col>81</xdr:col>
      <xdr:colOff>50800</xdr:colOff>
      <xdr:row>76</xdr:row>
      <xdr:rowOff>102439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21608"/>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102439</xdr:rowOff>
    </xdr:from>
    <xdr:to>
      <xdr:col>76</xdr:col>
      <xdr:colOff>114300</xdr:colOff>
      <xdr:row>76</xdr:row>
      <xdr:rowOff>119238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32639"/>
          <a:ext cx="889000" cy="1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119238</xdr:rowOff>
    </xdr:from>
    <xdr:to>
      <xdr:col>71</xdr:col>
      <xdr:colOff>177800</xdr:colOff>
      <xdr:row>76</xdr:row>
      <xdr:rowOff>133559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49438"/>
          <a:ext cx="889000" cy="1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30730</xdr:rowOff>
    </xdr:from>
    <xdr:to>
      <xdr:col>85</xdr:col>
      <xdr:colOff>177800</xdr:colOff>
      <xdr:row>76</xdr:row>
      <xdr:rowOff>132330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53608</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1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40608</xdr:rowOff>
    </xdr:from>
    <xdr:to>
      <xdr:col>81</xdr:col>
      <xdr:colOff>101600</xdr:colOff>
      <xdr:row>76</xdr:row>
      <xdr:rowOff>142208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7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158735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846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51639</xdr:rowOff>
    </xdr:from>
    <xdr:to>
      <xdr:col>76</xdr:col>
      <xdr:colOff>165100</xdr:colOff>
      <xdr:row>76</xdr:row>
      <xdr:rowOff>153239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169765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8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68438</xdr:rowOff>
    </xdr:from>
    <xdr:to>
      <xdr:col>72</xdr:col>
      <xdr:colOff>38100</xdr:colOff>
      <xdr:row>76</xdr:row>
      <xdr:rowOff>170038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9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15115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87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82759</xdr:rowOff>
    </xdr:from>
    <xdr:to>
      <xdr:col>67</xdr:col>
      <xdr:colOff>101600</xdr:colOff>
      <xdr:row>77</xdr:row>
      <xdr:rowOff>12909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1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29437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88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167060</xdr:rowOff>
    </xdr:from>
    <xdr:to>
      <xdr:col>85</xdr:col>
      <xdr:colOff>127000</xdr:colOff>
      <xdr:row>98</xdr:row>
      <xdr:rowOff>168506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69160"/>
          <a:ext cx="838200" cy="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167060</xdr:rowOff>
    </xdr:from>
    <xdr:to>
      <xdr:col>81</xdr:col>
      <xdr:colOff>50800</xdr:colOff>
      <xdr:row>99</xdr:row>
      <xdr:rowOff>2152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69160"/>
          <a:ext cx="889000" cy="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142911</xdr:rowOff>
    </xdr:from>
    <xdr:to>
      <xdr:col>76</xdr:col>
      <xdr:colOff>114300</xdr:colOff>
      <xdr:row>99</xdr:row>
      <xdr:rowOff>2152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45011"/>
          <a:ext cx="889000" cy="3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142911</xdr:rowOff>
    </xdr:from>
    <xdr:to>
      <xdr:col>71</xdr:col>
      <xdr:colOff>177800</xdr:colOff>
      <xdr:row>98</xdr:row>
      <xdr:rowOff>143535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45011"/>
          <a:ext cx="889000" cy="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117706</xdr:rowOff>
    </xdr:from>
    <xdr:to>
      <xdr:col>85</xdr:col>
      <xdr:colOff>177800</xdr:colOff>
      <xdr:row>99</xdr:row>
      <xdr:rowOff>47856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1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116260</xdr:rowOff>
    </xdr:from>
    <xdr:to>
      <xdr:col>81</xdr:col>
      <xdr:colOff>101600</xdr:colOff>
      <xdr:row>99</xdr:row>
      <xdr:rowOff>46410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37537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1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122802</xdr:rowOff>
    </xdr:from>
    <xdr:to>
      <xdr:col>76</xdr:col>
      <xdr:colOff>165100</xdr:colOff>
      <xdr:row>99</xdr:row>
      <xdr:rowOff>52952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2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44079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1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92111</xdr:rowOff>
    </xdr:from>
    <xdr:to>
      <xdr:col>72</xdr:col>
      <xdr:colOff>38100</xdr:colOff>
      <xdr:row>99</xdr:row>
      <xdr:rowOff>22261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9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13388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8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92735</xdr:rowOff>
    </xdr:from>
    <xdr:to>
      <xdr:col>67</xdr:col>
      <xdr:colOff>101600</xdr:colOff>
      <xdr:row>99</xdr:row>
      <xdr:rowOff>22885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9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39412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7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41173</xdr:rowOff>
    </xdr:from>
    <xdr:to>
      <xdr:col>116</xdr:col>
      <xdr:colOff>63500</xdr:colOff>
      <xdr:row>59</xdr:row>
      <xdr:rowOff>41273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6723"/>
          <a:ext cx="8382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40991</xdr:rowOff>
    </xdr:from>
    <xdr:to>
      <xdr:col>111</xdr:col>
      <xdr:colOff>177800</xdr:colOff>
      <xdr:row>59</xdr:row>
      <xdr:rowOff>41173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6541"/>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40884</xdr:rowOff>
    </xdr:from>
    <xdr:to>
      <xdr:col>107</xdr:col>
      <xdr:colOff>50800</xdr:colOff>
      <xdr:row>59</xdr:row>
      <xdr:rowOff>40991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6434"/>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40792</xdr:rowOff>
    </xdr:from>
    <xdr:to>
      <xdr:col>102</xdr:col>
      <xdr:colOff>114300</xdr:colOff>
      <xdr:row>59</xdr:row>
      <xdr:rowOff>40884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6342"/>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161923</xdr:rowOff>
    </xdr:from>
    <xdr:to>
      <xdr:col>116</xdr:col>
      <xdr:colOff>114300</xdr:colOff>
      <xdr:row>59</xdr:row>
      <xdr:rowOff>92073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84732</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161823</xdr:rowOff>
    </xdr:from>
    <xdr:to>
      <xdr:col>112</xdr:col>
      <xdr:colOff>38100</xdr:colOff>
      <xdr:row>59</xdr:row>
      <xdr:rowOff>91973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83100</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161641</xdr:rowOff>
    </xdr:from>
    <xdr:to>
      <xdr:col>107</xdr:col>
      <xdr:colOff>101600</xdr:colOff>
      <xdr:row>59</xdr:row>
      <xdr:rowOff>91791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82918</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8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161534</xdr:rowOff>
    </xdr:from>
    <xdr:to>
      <xdr:col>102</xdr:col>
      <xdr:colOff>165100</xdr:colOff>
      <xdr:row>59</xdr:row>
      <xdr:rowOff>91684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82811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8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161442</xdr:rowOff>
    </xdr:from>
    <xdr:to>
      <xdr:col>98</xdr:col>
      <xdr:colOff>38100</xdr:colOff>
      <xdr:row>59</xdr:row>
      <xdr:rowOff>91592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82719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31724</xdr:rowOff>
    </xdr:from>
    <xdr:to>
      <xdr:col>116</xdr:col>
      <xdr:colOff>63500</xdr:colOff>
      <xdr:row>75</xdr:row>
      <xdr:rowOff>42469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90474"/>
          <a:ext cx="8382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42469</xdr:rowOff>
    </xdr:from>
    <xdr:to>
      <xdr:col>111</xdr:col>
      <xdr:colOff>177800</xdr:colOff>
      <xdr:row>75</xdr:row>
      <xdr:rowOff>82359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901219"/>
          <a:ext cx="8890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82359</xdr:rowOff>
    </xdr:from>
    <xdr:to>
      <xdr:col>107</xdr:col>
      <xdr:colOff>50800</xdr:colOff>
      <xdr:row>75</xdr:row>
      <xdr:rowOff>96000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41109"/>
          <a:ext cx="889000" cy="1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89389</xdr:rowOff>
    </xdr:from>
    <xdr:to>
      <xdr:col>102</xdr:col>
      <xdr:colOff>114300</xdr:colOff>
      <xdr:row>75</xdr:row>
      <xdr:rowOff>96000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948139"/>
          <a:ext cx="889000" cy="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152374</xdr:rowOff>
    </xdr:from>
    <xdr:to>
      <xdr:col>116</xdr:col>
      <xdr:colOff>114300</xdr:colOff>
      <xdr:row>75</xdr:row>
      <xdr:rowOff>82524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130801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1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163119</xdr:rowOff>
    </xdr:from>
    <xdr:to>
      <xdr:col>112</xdr:col>
      <xdr:colOff>38100</xdr:colOff>
      <xdr:row>75</xdr:row>
      <xdr:rowOff>93269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5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84396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4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31559</xdr:rowOff>
    </xdr:from>
    <xdr:to>
      <xdr:col>107</xdr:col>
      <xdr:colOff>101600</xdr:colOff>
      <xdr:row>75</xdr:row>
      <xdr:rowOff>133159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124286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98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45200</xdr:rowOff>
    </xdr:from>
    <xdr:to>
      <xdr:col>102</xdr:col>
      <xdr:colOff>165100</xdr:colOff>
      <xdr:row>75</xdr:row>
      <xdr:rowOff>146800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137926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9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38589</xdr:rowOff>
    </xdr:from>
    <xdr:to>
      <xdr:col>98</xdr:col>
      <xdr:colOff>38100</xdr:colOff>
      <xdr:row>75</xdr:row>
      <xdr:rowOff>140189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9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156716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人件費、物件費が他団体と比較して非常に高額となっている。これは、険しい地勢で広範囲に集落が点在するため、市役所機能の分散や小規模な保育所、小・中学校の運営等、効率の悪い行政運営を余儀なくされている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また、離島であるため、海岸漂着物対策に多額の経費を要したり、事業に係る経費がどうしても割高になってしまう。</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普通建設事業については、市道</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尾浦浅藻線改良</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事業及び</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公営住宅建設事業</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により、令和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年度に比べ大幅に</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して</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人件費、物件費と同様の理由で他団体と比較すると経費が割高になっている。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今後は「対馬市公共施設等総合管理計画」に基づき、施設の統廃合、事務の効率化等を進め、経費の抑制に努める。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27,102
26,739
707.42
34,393,711
33,647,080
509,695
17,069,119
39,374,395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157416</xdr:rowOff>
    </xdr:from>
    <xdr:to>
      <xdr:col>24</xdr:col>
      <xdr:colOff>63500</xdr:colOff>
      <xdr:row>36</xdr:row>
      <xdr:rowOff>18542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58166"/>
          <a:ext cx="8382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18542</xdr:rowOff>
    </xdr:from>
    <xdr:to>
      <xdr:col>19</xdr:col>
      <xdr:colOff>177800</xdr:colOff>
      <xdr:row>36</xdr:row>
      <xdr:rowOff>97790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0742"/>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97790</xdr:rowOff>
    </xdr:from>
    <xdr:to>
      <xdr:col>15</xdr:col>
      <xdr:colOff>50800</xdr:colOff>
      <xdr:row>36</xdr:row>
      <xdr:rowOff>151130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699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151130</xdr:rowOff>
    </xdr:from>
    <xdr:to>
      <xdr:col>10</xdr:col>
      <xdr:colOff>114300</xdr:colOff>
      <xdr:row>37</xdr:row>
      <xdr:rowOff>9398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333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106616</xdr:rowOff>
    </xdr:from>
    <xdr:to>
      <xdr:col>24</xdr:col>
      <xdr:colOff>114300</xdr:colOff>
      <xdr:row>36</xdr:row>
      <xdr:rowOff>36766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129493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5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139192</xdr:rowOff>
    </xdr:from>
    <xdr:to>
      <xdr:col>20</xdr:col>
      <xdr:colOff>38100</xdr:colOff>
      <xdr:row>36</xdr:row>
      <xdr:rowOff>69342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85869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1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46990</xdr:rowOff>
    </xdr:from>
    <xdr:to>
      <xdr:col>15</xdr:col>
      <xdr:colOff>101600</xdr:colOff>
      <xdr:row>36</xdr:row>
      <xdr:rowOff>148590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165117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9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100330</xdr:rowOff>
    </xdr:from>
    <xdr:to>
      <xdr:col>10</xdr:col>
      <xdr:colOff>165100</xdr:colOff>
      <xdr:row>37</xdr:row>
      <xdr:rowOff>30480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47007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4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130048</xdr:rowOff>
    </xdr:from>
    <xdr:to>
      <xdr:col>6</xdr:col>
      <xdr:colOff>38100</xdr:colOff>
      <xdr:row>37</xdr:row>
      <xdr:rowOff>60198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76725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7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7476</xdr:rowOff>
    </xdr:from>
    <xdr:to>
      <xdr:col>24</xdr:col>
      <xdr:colOff>63500</xdr:colOff>
      <xdr:row>58</xdr:row>
      <xdr:rowOff>18290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1576"/>
          <a:ext cx="838200" cy="1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18290</xdr:rowOff>
    </xdr:from>
    <xdr:to>
      <xdr:col>19</xdr:col>
      <xdr:colOff>177800</xdr:colOff>
      <xdr:row>58</xdr:row>
      <xdr:rowOff>41328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62390"/>
          <a:ext cx="889000" cy="2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25794</xdr:rowOff>
    </xdr:from>
    <xdr:to>
      <xdr:col>15</xdr:col>
      <xdr:colOff>50800</xdr:colOff>
      <xdr:row>58</xdr:row>
      <xdr:rowOff>41328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9894"/>
          <a:ext cx="889000" cy="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91267</xdr:rowOff>
    </xdr:from>
    <xdr:to>
      <xdr:col>10</xdr:col>
      <xdr:colOff>114300</xdr:colOff>
      <xdr:row>58</xdr:row>
      <xdr:rowOff>25794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63917"/>
          <a:ext cx="889000" cy="10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128126</xdr:rowOff>
    </xdr:from>
    <xdr:to>
      <xdr:col>24</xdr:col>
      <xdr:colOff>114300</xdr:colOff>
      <xdr:row>58</xdr:row>
      <xdr:rowOff>58276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151003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138940</xdr:rowOff>
    </xdr:from>
    <xdr:to>
      <xdr:col>20</xdr:col>
      <xdr:colOff>38100</xdr:colOff>
      <xdr:row>58</xdr:row>
      <xdr:rowOff>69090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85617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8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161978</xdr:rowOff>
    </xdr:from>
    <xdr:to>
      <xdr:col>15</xdr:col>
      <xdr:colOff>101600</xdr:colOff>
      <xdr:row>58</xdr:row>
      <xdr:rowOff>92128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108655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0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146444</xdr:rowOff>
    </xdr:from>
    <xdr:to>
      <xdr:col>10</xdr:col>
      <xdr:colOff>165100</xdr:colOff>
      <xdr:row>58</xdr:row>
      <xdr:rowOff>76594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93121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9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40467</xdr:rowOff>
    </xdr:from>
    <xdr:to>
      <xdr:col>6</xdr:col>
      <xdr:colOff>38100</xdr:colOff>
      <xdr:row>57</xdr:row>
      <xdr:rowOff>142067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1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158594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8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60255</xdr:rowOff>
    </xdr:from>
    <xdr:to>
      <xdr:col>24</xdr:col>
      <xdr:colOff>63500</xdr:colOff>
      <xdr:row>76</xdr:row>
      <xdr:rowOff>64429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90455"/>
          <a:ext cx="838200" cy="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64429</xdr:rowOff>
    </xdr:from>
    <xdr:to>
      <xdr:col>19</xdr:col>
      <xdr:colOff>177800</xdr:colOff>
      <xdr:row>76</xdr:row>
      <xdr:rowOff>141258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94629"/>
          <a:ext cx="889000" cy="7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93562</xdr:rowOff>
    </xdr:from>
    <xdr:to>
      <xdr:col>15</xdr:col>
      <xdr:colOff>50800</xdr:colOff>
      <xdr:row>76</xdr:row>
      <xdr:rowOff>141258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23762"/>
          <a:ext cx="889000" cy="4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93562</xdr:rowOff>
    </xdr:from>
    <xdr:to>
      <xdr:col>10</xdr:col>
      <xdr:colOff>114300</xdr:colOff>
      <xdr:row>77</xdr:row>
      <xdr:rowOff>23512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23762"/>
          <a:ext cx="889000" cy="10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9455</xdr:rowOff>
    </xdr:from>
    <xdr:to>
      <xdr:col>24</xdr:col>
      <xdr:colOff>114300</xdr:colOff>
      <xdr:row>76</xdr:row>
      <xdr:rowOff>111055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3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32332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9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13629</xdr:rowOff>
    </xdr:from>
    <xdr:to>
      <xdr:col>20</xdr:col>
      <xdr:colOff>38100</xdr:colOff>
      <xdr:row>76</xdr:row>
      <xdr:rowOff>115229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131756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1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90458</xdr:rowOff>
    </xdr:from>
    <xdr:to>
      <xdr:col>15</xdr:col>
      <xdr:colOff>101600</xdr:colOff>
      <xdr:row>77</xdr:row>
      <xdr:rowOff>20608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37135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9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42762</xdr:rowOff>
    </xdr:from>
    <xdr:to>
      <xdr:col>10</xdr:col>
      <xdr:colOff>165100</xdr:colOff>
      <xdr:row>76</xdr:row>
      <xdr:rowOff>144362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7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160889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4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144162</xdr:rowOff>
    </xdr:from>
    <xdr:to>
      <xdr:col>6</xdr:col>
      <xdr:colOff>38100</xdr:colOff>
      <xdr:row>77</xdr:row>
      <xdr:rowOff>74312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7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90840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4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44393</xdr:rowOff>
    </xdr:from>
    <xdr:to>
      <xdr:col>24</xdr:col>
      <xdr:colOff>63500</xdr:colOff>
      <xdr:row>99</xdr:row>
      <xdr:rowOff>47347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17943"/>
          <a:ext cx="8382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46954</xdr:rowOff>
    </xdr:from>
    <xdr:to>
      <xdr:col>19</xdr:col>
      <xdr:colOff>177800</xdr:colOff>
      <xdr:row>99</xdr:row>
      <xdr:rowOff>47347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20504"/>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46954</xdr:rowOff>
    </xdr:from>
    <xdr:to>
      <xdr:col>15</xdr:col>
      <xdr:colOff>50800</xdr:colOff>
      <xdr:row>99</xdr:row>
      <xdr:rowOff>47093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20504"/>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47093</xdr:rowOff>
    </xdr:from>
    <xdr:to>
      <xdr:col>10</xdr:col>
      <xdr:colOff>114300</xdr:colOff>
      <xdr:row>99</xdr:row>
      <xdr:rowOff>51550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20643"/>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165043</xdr:rowOff>
    </xdr:from>
    <xdr:to>
      <xdr:col>24</xdr:col>
      <xdr:colOff>114300</xdr:colOff>
      <xdr:row>99</xdr:row>
      <xdr:rowOff>95193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6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124420</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5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167997</xdr:rowOff>
    </xdr:from>
    <xdr:to>
      <xdr:col>20</xdr:col>
      <xdr:colOff>38100</xdr:colOff>
      <xdr:row>99</xdr:row>
      <xdr:rowOff>98147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7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114674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74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167604</xdr:rowOff>
    </xdr:from>
    <xdr:to>
      <xdr:col>15</xdr:col>
      <xdr:colOff>101600</xdr:colOff>
      <xdr:row>99</xdr:row>
      <xdr:rowOff>97754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114281</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674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167743</xdr:rowOff>
    </xdr:from>
    <xdr:to>
      <xdr:col>10</xdr:col>
      <xdr:colOff>165100</xdr:colOff>
      <xdr:row>99</xdr:row>
      <xdr:rowOff>97893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6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114420</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674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750</xdr:rowOff>
    </xdr:from>
    <xdr:to>
      <xdr:col>6</xdr:col>
      <xdr:colOff>38100</xdr:colOff>
      <xdr:row>99</xdr:row>
      <xdr:rowOff>102350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118877</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30795" y="1674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164867</xdr:rowOff>
    </xdr:from>
    <xdr:to>
      <xdr:col>54</xdr:col>
      <xdr:colOff>189865</xdr:colOff>
      <xdr:row>59</xdr:row>
      <xdr:rowOff>31202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908817"/>
          <a:ext cx="1270" cy="1237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35029</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5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31202</xdr:rowOff>
    </xdr:from>
    <xdr:to>
      <xdr:col>55</xdr:col>
      <xdr:colOff>88900</xdr:colOff>
      <xdr:row>59</xdr:row>
      <xdr:rowOff>31202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111544</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68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164867</xdr:rowOff>
    </xdr:from>
    <xdr:to>
      <xdr:col>55</xdr:col>
      <xdr:colOff>88900</xdr:colOff>
      <xdr:row>51</xdr:row>
      <xdr:rowOff>164867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90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129054</xdr:rowOff>
    </xdr:from>
    <xdr:to>
      <xdr:col>55</xdr:col>
      <xdr:colOff>0</xdr:colOff>
      <xdr:row>52</xdr:row>
      <xdr:rowOff>46344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8873004"/>
          <a:ext cx="838200" cy="8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110326</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711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131899</xdr:rowOff>
    </xdr:from>
    <xdr:to>
      <xdr:col>55</xdr:col>
      <xdr:colOff>50800</xdr:colOff>
      <xdr:row>57</xdr:row>
      <xdr:rowOff>62049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73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142291</xdr:rowOff>
    </xdr:from>
    <xdr:to>
      <xdr:col>50</xdr:col>
      <xdr:colOff>114300</xdr:colOff>
      <xdr:row>51</xdr:row>
      <xdr:rowOff>129054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8714791"/>
          <a:ext cx="889000" cy="15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117072</xdr:rowOff>
    </xdr:from>
    <xdr:to>
      <xdr:col>50</xdr:col>
      <xdr:colOff>165100</xdr:colOff>
      <xdr:row>57</xdr:row>
      <xdr:rowOff>47222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7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38349</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81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142291</xdr:rowOff>
    </xdr:from>
    <xdr:to>
      <xdr:col>45</xdr:col>
      <xdr:colOff>177800</xdr:colOff>
      <xdr:row>52</xdr:row>
      <xdr:rowOff>52908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8714791"/>
          <a:ext cx="889000" cy="25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140803</xdr:rowOff>
    </xdr:from>
    <xdr:to>
      <xdr:col>46</xdr:col>
      <xdr:colOff>38100</xdr:colOff>
      <xdr:row>57</xdr:row>
      <xdr:rowOff>70953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62080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83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101709</xdr:rowOff>
    </xdr:from>
    <xdr:to>
      <xdr:col>41</xdr:col>
      <xdr:colOff>50800</xdr:colOff>
      <xdr:row>52</xdr:row>
      <xdr:rowOff>52908</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8845659"/>
          <a:ext cx="889000" cy="12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135872</xdr:rowOff>
    </xdr:from>
    <xdr:to>
      <xdr:col>41</xdr:col>
      <xdr:colOff>101600</xdr:colOff>
      <xdr:row>57</xdr:row>
      <xdr:rowOff>66022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57149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145614</xdr:rowOff>
    </xdr:from>
    <xdr:to>
      <xdr:col>36</xdr:col>
      <xdr:colOff>165100</xdr:colOff>
      <xdr:row>57</xdr:row>
      <xdr:rowOff>75764</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66891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166994</xdr:rowOff>
    </xdr:from>
    <xdr:to>
      <xdr:col>55</xdr:col>
      <xdr:colOff>50800</xdr:colOff>
      <xdr:row>52</xdr:row>
      <xdr:rowOff>97144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89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81921</xdr:rowOff>
    </xdr:from>
    <xdr:ext cx="599010"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882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78254</xdr:rowOff>
    </xdr:from>
    <xdr:to>
      <xdr:col>50</xdr:col>
      <xdr:colOff>165100</xdr:colOff>
      <xdr:row>52</xdr:row>
      <xdr:rowOff>8404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88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24931</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39795" y="859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91491</xdr:rowOff>
    </xdr:from>
    <xdr:to>
      <xdr:col>46</xdr:col>
      <xdr:colOff>38100</xdr:colOff>
      <xdr:row>51</xdr:row>
      <xdr:rowOff>21641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866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38168</xdr:rowOff>
    </xdr:from>
    <xdr:ext cx="599010"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50795" y="84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2108</xdr:rowOff>
    </xdr:from>
    <xdr:to>
      <xdr:col>41</xdr:col>
      <xdr:colOff>101600</xdr:colOff>
      <xdr:row>52</xdr:row>
      <xdr:rowOff>103708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891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120235</xdr:rowOff>
    </xdr:from>
    <xdr:ext cx="599010"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61795" y="8692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50909</xdr:rowOff>
    </xdr:from>
    <xdr:to>
      <xdr:col>36</xdr:col>
      <xdr:colOff>165100</xdr:colOff>
      <xdr:row>51</xdr:row>
      <xdr:rowOff>152509</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879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169036</xdr:rowOff>
    </xdr:from>
    <xdr:ext cx="599010"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672795" y="857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117613</xdr:rowOff>
    </xdr:from>
    <xdr:to>
      <xdr:col>55</xdr:col>
      <xdr:colOff>0</xdr:colOff>
      <xdr:row>77</xdr:row>
      <xdr:rowOff>125975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319263"/>
          <a:ext cx="8382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83003</xdr:rowOff>
    </xdr:from>
    <xdr:to>
      <xdr:col>50</xdr:col>
      <xdr:colOff>114300</xdr:colOff>
      <xdr:row>77</xdr:row>
      <xdr:rowOff>117613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284653"/>
          <a:ext cx="889000" cy="3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49975</xdr:rowOff>
    </xdr:from>
    <xdr:to>
      <xdr:col>45</xdr:col>
      <xdr:colOff>177800</xdr:colOff>
      <xdr:row>77</xdr:row>
      <xdr:rowOff>83003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251625"/>
          <a:ext cx="889000" cy="3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49975</xdr:rowOff>
    </xdr:from>
    <xdr:to>
      <xdr:col>41</xdr:col>
      <xdr:colOff>50800</xdr:colOff>
      <xdr:row>77</xdr:row>
      <xdr:rowOff>65049</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251625"/>
          <a:ext cx="889000" cy="1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75175</xdr:rowOff>
    </xdr:from>
    <xdr:to>
      <xdr:col>55</xdr:col>
      <xdr:colOff>50800</xdr:colOff>
      <xdr:row>78</xdr:row>
      <xdr:rowOff>5325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27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98052</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12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66813</xdr:rowOff>
    </xdr:from>
    <xdr:to>
      <xdr:col>50</xdr:col>
      <xdr:colOff>165100</xdr:colOff>
      <xdr:row>77</xdr:row>
      <xdr:rowOff>168413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26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13490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04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32203</xdr:rowOff>
    </xdr:from>
    <xdr:to>
      <xdr:col>46</xdr:col>
      <xdr:colOff>38100</xdr:colOff>
      <xdr:row>77</xdr:row>
      <xdr:rowOff>133803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23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150330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00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170625</xdr:rowOff>
    </xdr:from>
    <xdr:to>
      <xdr:col>41</xdr:col>
      <xdr:colOff>101600</xdr:colOff>
      <xdr:row>77</xdr:row>
      <xdr:rowOff>100775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2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117302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297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14249</xdr:rowOff>
    </xdr:from>
    <xdr:to>
      <xdr:col>36</xdr:col>
      <xdr:colOff>165100</xdr:colOff>
      <xdr:row>77</xdr:row>
      <xdr:rowOff>115849</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21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132376</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299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108122</xdr:rowOff>
    </xdr:from>
    <xdr:to>
      <xdr:col>55</xdr:col>
      <xdr:colOff>0</xdr:colOff>
      <xdr:row>95</xdr:row>
      <xdr:rowOff>71996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052972"/>
          <a:ext cx="838200" cy="30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88692</xdr:rowOff>
    </xdr:from>
    <xdr:to>
      <xdr:col>50</xdr:col>
      <xdr:colOff>114300</xdr:colOff>
      <xdr:row>95</xdr:row>
      <xdr:rowOff>71996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204992"/>
          <a:ext cx="889000" cy="15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88692</xdr:rowOff>
    </xdr:from>
    <xdr:to>
      <xdr:col>45</xdr:col>
      <xdr:colOff>177800</xdr:colOff>
      <xdr:row>96</xdr:row>
      <xdr:rowOff>9489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204992"/>
          <a:ext cx="889000" cy="26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164205</xdr:rowOff>
    </xdr:from>
    <xdr:to>
      <xdr:col>41</xdr:col>
      <xdr:colOff>50800</xdr:colOff>
      <xdr:row>96</xdr:row>
      <xdr:rowOff>9489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280505"/>
          <a:ext cx="889000" cy="18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57322</xdr:rowOff>
    </xdr:from>
    <xdr:to>
      <xdr:col>55</xdr:col>
      <xdr:colOff>50800</xdr:colOff>
      <xdr:row>93</xdr:row>
      <xdr:rowOff>158922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0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80199</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85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21196</xdr:rowOff>
    </xdr:from>
    <xdr:to>
      <xdr:col>50</xdr:col>
      <xdr:colOff>165100</xdr:colOff>
      <xdr:row>95</xdr:row>
      <xdr:rowOff>122796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3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139323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08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37892</xdr:rowOff>
    </xdr:from>
    <xdr:to>
      <xdr:col>46</xdr:col>
      <xdr:colOff>38100</xdr:colOff>
      <xdr:row>94</xdr:row>
      <xdr:rowOff>139492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1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156019</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592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130139</xdr:rowOff>
    </xdr:from>
    <xdr:to>
      <xdr:col>41</xdr:col>
      <xdr:colOff>101600</xdr:colOff>
      <xdr:row>96</xdr:row>
      <xdr:rowOff>60289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1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76816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19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113405</xdr:rowOff>
    </xdr:from>
    <xdr:to>
      <xdr:col>36</xdr:col>
      <xdr:colOff>165100</xdr:colOff>
      <xdr:row>95</xdr:row>
      <xdr:rowOff>43555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2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60082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00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118754</xdr:rowOff>
    </xdr:from>
    <xdr:to>
      <xdr:col>85</xdr:col>
      <xdr:colOff>127000</xdr:colOff>
      <xdr:row>35</xdr:row>
      <xdr:rowOff>166175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5948054"/>
          <a:ext cx="838200" cy="2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166175</xdr:rowOff>
    </xdr:from>
    <xdr:to>
      <xdr:col>81</xdr:col>
      <xdr:colOff>50800</xdr:colOff>
      <xdr:row>36</xdr:row>
      <xdr:rowOff>65891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166925"/>
          <a:ext cx="889000" cy="7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44159</xdr:rowOff>
    </xdr:from>
    <xdr:to>
      <xdr:col>76</xdr:col>
      <xdr:colOff>114300</xdr:colOff>
      <xdr:row>36</xdr:row>
      <xdr:rowOff>65891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216359"/>
          <a:ext cx="889000" cy="2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44159</xdr:rowOff>
    </xdr:from>
    <xdr:to>
      <xdr:col>71</xdr:col>
      <xdr:colOff>177800</xdr:colOff>
      <xdr:row>36</xdr:row>
      <xdr:rowOff>160345</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216359"/>
          <a:ext cx="889000" cy="11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67954</xdr:rowOff>
    </xdr:from>
    <xdr:to>
      <xdr:col>85</xdr:col>
      <xdr:colOff>177800</xdr:colOff>
      <xdr:row>34</xdr:row>
      <xdr:rowOff>169554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58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90831</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7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115375</xdr:rowOff>
    </xdr:from>
    <xdr:to>
      <xdr:col>81</xdr:col>
      <xdr:colOff>101600</xdr:colOff>
      <xdr:row>36</xdr:row>
      <xdr:rowOff>45525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11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62052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589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15091</xdr:rowOff>
    </xdr:from>
    <xdr:to>
      <xdr:col>76</xdr:col>
      <xdr:colOff>165100</xdr:colOff>
      <xdr:row>36</xdr:row>
      <xdr:rowOff>116691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18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133218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96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164809</xdr:rowOff>
    </xdr:from>
    <xdr:to>
      <xdr:col>72</xdr:col>
      <xdr:colOff>38100</xdr:colOff>
      <xdr:row>36</xdr:row>
      <xdr:rowOff>94959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16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111486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9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109545</xdr:rowOff>
    </xdr:from>
    <xdr:to>
      <xdr:col>67</xdr:col>
      <xdr:colOff>101600</xdr:colOff>
      <xdr:row>37</xdr:row>
      <xdr:rowOff>39695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28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56222</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05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89576</xdr:rowOff>
    </xdr:from>
    <xdr:to>
      <xdr:col>85</xdr:col>
      <xdr:colOff>127000</xdr:colOff>
      <xdr:row>55</xdr:row>
      <xdr:rowOff>35420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347876"/>
          <a:ext cx="838200" cy="11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35420</xdr:rowOff>
    </xdr:from>
    <xdr:to>
      <xdr:col>81</xdr:col>
      <xdr:colOff>50800</xdr:colOff>
      <xdr:row>55</xdr:row>
      <xdr:rowOff>84036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465170"/>
          <a:ext cx="889000" cy="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119369</xdr:rowOff>
    </xdr:from>
    <xdr:to>
      <xdr:col>76</xdr:col>
      <xdr:colOff>114300</xdr:colOff>
      <xdr:row>55</xdr:row>
      <xdr:rowOff>84036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377669"/>
          <a:ext cx="889000" cy="13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119369</xdr:rowOff>
    </xdr:from>
    <xdr:to>
      <xdr:col>71</xdr:col>
      <xdr:colOff>177800</xdr:colOff>
      <xdr:row>55</xdr:row>
      <xdr:rowOff>74702</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377669"/>
          <a:ext cx="889000" cy="12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38776</xdr:rowOff>
    </xdr:from>
    <xdr:to>
      <xdr:col>85</xdr:col>
      <xdr:colOff>177800</xdr:colOff>
      <xdr:row>54</xdr:row>
      <xdr:rowOff>140376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2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61653</xdr:rowOff>
    </xdr:from>
    <xdr:ext cx="599010"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14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156070</xdr:rowOff>
    </xdr:from>
    <xdr:to>
      <xdr:col>81</xdr:col>
      <xdr:colOff>101600</xdr:colOff>
      <xdr:row>55</xdr:row>
      <xdr:rowOff>86220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4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102747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18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33236</xdr:rowOff>
    </xdr:from>
    <xdr:to>
      <xdr:col>76</xdr:col>
      <xdr:colOff>165100</xdr:colOff>
      <xdr:row>55</xdr:row>
      <xdr:rowOff>134836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46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151363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23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68569</xdr:rowOff>
    </xdr:from>
    <xdr:to>
      <xdr:col>72</xdr:col>
      <xdr:colOff>38100</xdr:colOff>
      <xdr:row>54</xdr:row>
      <xdr:rowOff>170169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32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15246</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03795" y="910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23902</xdr:rowOff>
    </xdr:from>
    <xdr:to>
      <xdr:col>67</xdr:col>
      <xdr:colOff>101600</xdr:colOff>
      <xdr:row>55</xdr:row>
      <xdr:rowOff>125502</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45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142029</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22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24371</xdr:rowOff>
    </xdr:from>
    <xdr:to>
      <xdr:col>85</xdr:col>
      <xdr:colOff>127000</xdr:colOff>
      <xdr:row>79</xdr:row>
      <xdr:rowOff>73788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568921"/>
          <a:ext cx="838200" cy="4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21436</xdr:rowOff>
    </xdr:from>
    <xdr:to>
      <xdr:col>81</xdr:col>
      <xdr:colOff>50800</xdr:colOff>
      <xdr:row>79</xdr:row>
      <xdr:rowOff>24371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565986"/>
          <a:ext cx="8890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1322</xdr:rowOff>
    </xdr:from>
    <xdr:to>
      <xdr:col>76</xdr:col>
      <xdr:colOff>114300</xdr:colOff>
      <xdr:row>79</xdr:row>
      <xdr:rowOff>21436</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545872"/>
          <a:ext cx="889000" cy="2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134609</xdr:rowOff>
    </xdr:from>
    <xdr:to>
      <xdr:col>71</xdr:col>
      <xdr:colOff>177800</xdr:colOff>
      <xdr:row>79</xdr:row>
      <xdr:rowOff>1322</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507709"/>
          <a:ext cx="889000" cy="3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6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153815</xdr:rowOff>
    </xdr:from>
    <xdr:ext cx="469744"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35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145021</xdr:rowOff>
    </xdr:from>
    <xdr:to>
      <xdr:col>81</xdr:col>
      <xdr:colOff>101600</xdr:colOff>
      <xdr:row>79</xdr:row>
      <xdr:rowOff>75171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1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91698</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14111" y="132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142086</xdr:rowOff>
    </xdr:from>
    <xdr:to>
      <xdr:col>76</xdr:col>
      <xdr:colOff>165100</xdr:colOff>
      <xdr:row>79</xdr:row>
      <xdr:rowOff>72236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1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88763</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325111" y="1329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121972</xdr:rowOff>
    </xdr:from>
    <xdr:to>
      <xdr:col>72</xdr:col>
      <xdr:colOff>38100</xdr:colOff>
      <xdr:row>79</xdr:row>
      <xdr:rowOff>52122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4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68649</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36111" y="1327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83809</xdr:rowOff>
    </xdr:from>
    <xdr:to>
      <xdr:col>67</xdr:col>
      <xdr:colOff>101600</xdr:colOff>
      <xdr:row>79</xdr:row>
      <xdr:rowOff>13959</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4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30486</xdr:rowOff>
    </xdr:from>
    <xdr:ext cx="534377"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547111" y="1323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81530</xdr:rowOff>
    </xdr:from>
    <xdr:to>
      <xdr:col>85</xdr:col>
      <xdr:colOff>127000</xdr:colOff>
      <xdr:row>96</xdr:row>
      <xdr:rowOff>91408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40730"/>
          <a:ext cx="838200" cy="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91408</xdr:rowOff>
    </xdr:from>
    <xdr:to>
      <xdr:col>81</xdr:col>
      <xdr:colOff>50800</xdr:colOff>
      <xdr:row>96</xdr:row>
      <xdr:rowOff>102439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50608"/>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102439</xdr:rowOff>
    </xdr:from>
    <xdr:to>
      <xdr:col>76</xdr:col>
      <xdr:colOff>114300</xdr:colOff>
      <xdr:row>96</xdr:row>
      <xdr:rowOff>119238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61639"/>
          <a:ext cx="889000" cy="1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119238</xdr:rowOff>
    </xdr:from>
    <xdr:to>
      <xdr:col>71</xdr:col>
      <xdr:colOff>177800</xdr:colOff>
      <xdr:row>96</xdr:row>
      <xdr:rowOff>133559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78438"/>
          <a:ext cx="889000" cy="1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30730</xdr:rowOff>
    </xdr:from>
    <xdr:to>
      <xdr:col>85</xdr:col>
      <xdr:colOff>177800</xdr:colOff>
      <xdr:row>96</xdr:row>
      <xdr:rowOff>132330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53607</xdr:rowOff>
    </xdr:from>
    <xdr:ext cx="599010"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34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40608</xdr:rowOff>
    </xdr:from>
    <xdr:to>
      <xdr:col>81</xdr:col>
      <xdr:colOff>101600</xdr:colOff>
      <xdr:row>96</xdr:row>
      <xdr:rowOff>142208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9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158735</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181795" y="1627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51639</xdr:rowOff>
    </xdr:from>
    <xdr:to>
      <xdr:col>76</xdr:col>
      <xdr:colOff>165100</xdr:colOff>
      <xdr:row>96</xdr:row>
      <xdr:rowOff>153239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1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169766</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292795" y="1628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68438</xdr:rowOff>
    </xdr:from>
    <xdr:to>
      <xdr:col>72</xdr:col>
      <xdr:colOff>38100</xdr:colOff>
      <xdr:row>96</xdr:row>
      <xdr:rowOff>170038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2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15115</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03795" y="1630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82759</xdr:rowOff>
    </xdr:from>
    <xdr:to>
      <xdr:col>67</xdr:col>
      <xdr:colOff>101600</xdr:colOff>
      <xdr:row>97</xdr:row>
      <xdr:rowOff>12909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4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29436</xdr:rowOff>
    </xdr:from>
    <xdr:ext cx="59901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14795" y="1631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137578</xdr:rowOff>
    </xdr:from>
    <xdr:to>
      <xdr:col>116</xdr:col>
      <xdr:colOff>63500</xdr:colOff>
      <xdr:row>38</xdr:row>
      <xdr:rowOff>166479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1323300" y="6652678"/>
          <a:ext cx="838200" cy="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6421</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692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150640</xdr:rowOff>
    </xdr:from>
    <xdr:to>
      <xdr:col>111</xdr:col>
      <xdr:colOff>177800</xdr:colOff>
      <xdr:row>38</xdr:row>
      <xdr:rowOff>166479</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665740"/>
          <a:ext cx="8890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111741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798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150640</xdr:rowOff>
    </xdr:from>
    <xdr:to>
      <xdr:col>107</xdr:col>
      <xdr:colOff>50800</xdr:colOff>
      <xdr:row>39</xdr:row>
      <xdr:rowOff>13153</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flipV="1">
          <a:off x="19545300" y="6665740"/>
          <a:ext cx="8890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118109</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5017" y="680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132842</xdr:rowOff>
    </xdr:from>
    <xdr:to>
      <xdr:col>102</xdr:col>
      <xdr:colOff>114300</xdr:colOff>
      <xdr:row>39</xdr:row>
      <xdr:rowOff>13153</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647942"/>
          <a:ext cx="889000" cy="5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130845</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817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118762</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805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86778</xdr:rowOff>
    </xdr:from>
    <xdr:to>
      <xdr:col>116</xdr:col>
      <xdr:colOff>114300</xdr:colOff>
      <xdr:row>39</xdr:row>
      <xdr:rowOff>16928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0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109654</xdr:rowOff>
    </xdr:from>
    <xdr:ext cx="378565"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453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115679</xdr:rowOff>
    </xdr:from>
    <xdr:to>
      <xdr:col>112</xdr:col>
      <xdr:colOff>38100</xdr:colOff>
      <xdr:row>39</xdr:row>
      <xdr:rowOff>45829</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3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62356</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4017" y="6406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99840</xdr:rowOff>
    </xdr:from>
    <xdr:to>
      <xdr:col>107</xdr:col>
      <xdr:colOff>101600</xdr:colOff>
      <xdr:row>39</xdr:row>
      <xdr:rowOff>29990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1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46517</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245017" y="6390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133803</xdr:rowOff>
    </xdr:from>
    <xdr:to>
      <xdr:col>102</xdr:col>
      <xdr:colOff>165100</xdr:colOff>
      <xdr:row>39</xdr:row>
      <xdr:rowOff>63953</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4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80480</xdr:rowOff>
    </xdr:from>
    <xdr:ext cx="378565"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356017" y="6424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82042</xdr:rowOff>
    </xdr:from>
    <xdr:to>
      <xdr:col>98</xdr:col>
      <xdr:colOff>38100</xdr:colOff>
      <xdr:row>39</xdr:row>
      <xdr:rowOff>12192</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28719</xdr:rowOff>
    </xdr:from>
    <xdr:ext cx="378565"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467017" y="6372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11" name="前年度繰上充用金最小値テキスト">
          <a:extLst>
            <a:ext uri="{FF2B5EF4-FFF2-40B4-BE49-F238E27FC236}">
              <a16:creationId xmlns:a16="http://schemas.microsoft.com/office/drawing/2014/main" id="{00000000-0008-0000-0700-00002B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3" name="前年度繰上充用金最大値テキスト">
          <a:extLst>
            <a:ext uri="{FF2B5EF4-FFF2-40B4-BE49-F238E27FC236}">
              <a16:creationId xmlns:a16="http://schemas.microsoft.com/office/drawing/2014/main" id="{00000000-0008-0000-0700-00002D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6" name="前年度繰上充用金平均値テキスト">
          <a:extLst>
            <a:ext uri="{FF2B5EF4-FFF2-40B4-BE49-F238E27FC236}">
              <a16:creationId xmlns:a16="http://schemas.microsoft.com/office/drawing/2014/main" id="{00000000-0008-0000-0700-000030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5" name="前年度繰上充用金該当値テキスト">
          <a:extLst>
            <a:ext uri="{FF2B5EF4-FFF2-40B4-BE49-F238E27FC236}">
              <a16:creationId xmlns:a16="http://schemas.microsoft.com/office/drawing/2014/main" id="{00000000-0008-0000-0700-000043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民生費が類似団体に比べて高額となっている主な要因は生活保護費である。雇用拡大、健康増進を図る事業を推進し、生活保護費の抑制を図る。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衛生費が類似団体に比べて高額となっているのは、海岸漂着物対策に多額の費用を要することや、地理的要因等により塵芥処理、し尿処理に割高な費用を要するためである。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農林水産業費が類似団体に比べて高額となっているのは、地理的条件により漁港整備や農林水産品の輸送コスト助成に多額の費用を要する他、有害鳥獣対策にも多額の費用を要するためである。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土木費が昨年度に比べて大幅に</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額となっているのは、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市道浅藻尾浦線改良事業の増、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公営住宅整備事業の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が主な要因である。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６</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集中豪雨に係る災害復旧、情報通信基盤整備事業の臨時財政需要があったため、実質単年度収支は赤字となっているが、</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財政調整基金及び</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減債基金の取崩しにより、実質収支は黒字となっている。</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財政調整基金については、最低水準の取り崩しに努めているが、</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地方交付税の減や、景気低迷による市税減収など、</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今後は財政調整基金の取り崩しを余儀なくされる見込みである。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産業の活性化、税徴収率の向上による歳入の確保、効率的な行政運営による歳出の削減に努め、財政運営の健全性を保ちながら将来のための財源確保を図る。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これまで、特別養護老人ホームの民間譲渡（平成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年度で特別養護老人ホーム特別会計を廃止）、簡易水道事業の水道事業（公営企業会計）への統合（平成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年度で簡易水道事業特別会計を廃止）等により行政の効率化を図ってきた。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また、令和６年度から漁業集落排水事業については、地方公営企業法を適用し運営・管理している。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全会計において、赤字及び資金不足となっている会計はなく、連結実質赤字額はない。</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各会計の黒字額については、年度によって多少の増減はあるものの、概ね同規模で推移している。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今後も水道料金等の適正化を図るとともに健全な財政運営に努めていく。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34393711</v>
      </c>
      <c r="BO4" s="449"/>
      <c r="BP4" s="449"/>
      <c r="BQ4" s="449"/>
      <c r="BR4" s="449"/>
      <c r="BS4" s="449"/>
      <c r="BT4" s="449"/>
      <c r="BU4" s="450"/>
      <c r="BV4" s="448">
        <v>33594111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v>
      </c>
      <c r="CU4" s="589"/>
      <c r="CV4" s="589"/>
      <c r="CW4" s="589"/>
      <c r="CX4" s="589"/>
      <c r="CY4" s="589"/>
      <c r="CZ4" s="589"/>
      <c r="DA4" s="590"/>
      <c r="DB4" s="588">
        <v>2.4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33647080</v>
      </c>
      <c r="BO5" s="420"/>
      <c r="BP5" s="420"/>
      <c r="BQ5" s="420"/>
      <c r="BR5" s="420"/>
      <c r="BS5" s="420"/>
      <c r="BT5" s="420"/>
      <c r="BU5" s="421"/>
      <c r="BV5" s="419">
        <v>32609742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91.3</v>
      </c>
      <c r="CU5" s="417"/>
      <c r="CV5" s="417"/>
      <c r="CW5" s="417"/>
      <c r="CX5" s="417"/>
      <c r="CY5" s="417"/>
      <c r="CZ5" s="417"/>
      <c r="DA5" s="418"/>
      <c r="DB5" s="416">
        <v>90.4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746631</v>
      </c>
      <c r="BO6" s="420"/>
      <c r="BP6" s="420"/>
      <c r="BQ6" s="420"/>
      <c r="BR6" s="420"/>
      <c r="BS6" s="420"/>
      <c r="BT6" s="420"/>
      <c r="BU6" s="421"/>
      <c r="BV6" s="419">
        <v>984369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91.5</v>
      </c>
      <c r="CU6" s="563"/>
      <c r="CV6" s="563"/>
      <c r="CW6" s="563"/>
      <c r="CX6" s="563"/>
      <c r="CY6" s="563"/>
      <c r="CZ6" s="563"/>
      <c r="DA6" s="564"/>
      <c r="DB6" s="562">
        <v>90.7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236936</v>
      </c>
      <c r="BO7" s="420"/>
      <c r="BP7" s="420"/>
      <c r="BQ7" s="420"/>
      <c r="BR7" s="420"/>
      <c r="BS7" s="420"/>
      <c r="BT7" s="420"/>
      <c r="BU7" s="421"/>
      <c r="BV7" s="419">
        <v>575000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17069119</v>
      </c>
      <c r="CU7" s="420"/>
      <c r="CV7" s="420"/>
      <c r="CW7" s="420"/>
      <c r="CX7" s="420"/>
      <c r="CY7" s="420"/>
      <c r="CZ7" s="420"/>
      <c r="DA7" s="421"/>
      <c r="DB7" s="419">
        <v>17007007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509695</v>
      </c>
      <c r="BO8" s="420"/>
      <c r="BP8" s="420"/>
      <c r="BQ8" s="420"/>
      <c r="BR8" s="420"/>
      <c r="BS8" s="420"/>
      <c r="BT8" s="420"/>
      <c r="BU8" s="421"/>
      <c r="BV8" s="419">
        <v>409369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v>
      </c>
      <c r="CU8" s="523"/>
      <c r="CV8" s="523"/>
      <c r="CW8" s="523"/>
      <c r="CX8" s="523"/>
      <c r="CY8" s="523"/>
      <c r="CZ8" s="523"/>
      <c r="DA8" s="524"/>
      <c r="DB8" s="522">
        <v>0.2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28502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100326</v>
      </c>
      <c r="BO9" s="420"/>
      <c r="BP9" s="420"/>
      <c r="BQ9" s="420"/>
      <c r="BR9" s="420"/>
      <c r="BS9" s="420"/>
      <c r="BT9" s="420"/>
      <c r="BU9" s="421"/>
      <c r="BV9" s="419">
        <v>-306293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21.8</v>
      </c>
      <c r="CU9" s="417"/>
      <c r="CV9" s="417"/>
      <c r="CW9" s="417"/>
      <c r="CX9" s="417"/>
      <c r="CY9" s="417"/>
      <c r="CZ9" s="417"/>
      <c r="DA9" s="418"/>
      <c r="DB9" s="416">
        <v>21.9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31457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2600</v>
      </c>
      <c r="BO10" s="420"/>
      <c r="BP10" s="420"/>
      <c r="BQ10" s="420"/>
      <c r="BR10" s="420"/>
      <c r="BS10" s="420"/>
      <c r="BT10" s="420"/>
      <c r="BU10" s="421"/>
      <c r="BV10" s="419">
        <v>100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27102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600000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26739</v>
      </c>
      <c r="S13" s="507"/>
      <c r="T13" s="507"/>
      <c r="U13" s="507"/>
      <c r="V13" s="508"/>
      <c r="W13" s="509" t="s">
        <v>131</v>
      </c>
      <c r="X13" s="405"/>
      <c r="Y13" s="405"/>
      <c r="Z13" s="405"/>
      <c r="AA13" s="405"/>
      <c r="AB13" s="406"/>
      <c r="AC13" s="372">
        <v>2588</v>
      </c>
      <c r="AD13" s="373"/>
      <c r="AE13" s="373"/>
      <c r="AF13" s="373"/>
      <c r="AG13" s="374"/>
      <c r="AH13" s="372">
        <v>2944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-497074</v>
      </c>
      <c r="BO13" s="420"/>
      <c r="BP13" s="420"/>
      <c r="BQ13" s="420"/>
      <c r="BR13" s="420"/>
      <c r="BS13" s="420"/>
      <c r="BT13" s="420"/>
      <c r="BU13" s="421"/>
      <c r="BV13" s="419">
        <v>-306193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9.5</v>
      </c>
      <c r="CU13" s="417"/>
      <c r="CV13" s="417"/>
      <c r="CW13" s="417"/>
      <c r="CX13" s="417"/>
      <c r="CY13" s="417"/>
      <c r="CZ13" s="417"/>
      <c r="DA13" s="418"/>
      <c r="DB13" s="416">
        <v>8.8000000000000007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27821</v>
      </c>
      <c r="S14" s="507"/>
      <c r="T14" s="507"/>
      <c r="U14" s="507"/>
      <c r="V14" s="508"/>
      <c r="W14" s="510"/>
      <c r="X14" s="408"/>
      <c r="Y14" s="408"/>
      <c r="Z14" s="408"/>
      <c r="AA14" s="408"/>
      <c r="AB14" s="409"/>
      <c r="AC14" s="499">
        <v>18.7</v>
      </c>
      <c r="AD14" s="500"/>
      <c r="AE14" s="500"/>
      <c r="AF14" s="500"/>
      <c r="AG14" s="501"/>
      <c r="AH14" s="499">
        <v>19.899999999999999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27.9</v>
      </c>
      <c r="CU14" s="517"/>
      <c r="CV14" s="517"/>
      <c r="CW14" s="517"/>
      <c r="CX14" s="517"/>
      <c r="CY14" s="517"/>
      <c r="CZ14" s="517"/>
      <c r="DA14" s="518"/>
      <c r="DB14" s="516">
        <v>18.8</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27508</v>
      </c>
      <c r="S15" s="507"/>
      <c r="T15" s="507"/>
      <c r="U15" s="507"/>
      <c r="V15" s="508"/>
      <c r="W15" s="509" t="s">
        <v>137</v>
      </c>
      <c r="X15" s="405"/>
      <c r="Y15" s="405"/>
      <c r="Z15" s="405"/>
      <c r="AA15" s="405"/>
      <c r="AB15" s="406"/>
      <c r="AC15" s="372">
        <v>1860</v>
      </c>
      <c r="AD15" s="373"/>
      <c r="AE15" s="373"/>
      <c r="AF15" s="373"/>
      <c r="AG15" s="374"/>
      <c r="AH15" s="372">
        <v>1938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3323310</v>
      </c>
      <c r="BO15" s="449"/>
      <c r="BP15" s="449"/>
      <c r="BQ15" s="449"/>
      <c r="BR15" s="449"/>
      <c r="BS15" s="449"/>
      <c r="BT15" s="449"/>
      <c r="BU15" s="450"/>
      <c r="BV15" s="448">
        <v>3262967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13.4</v>
      </c>
      <c r="AD16" s="500"/>
      <c r="AE16" s="500"/>
      <c r="AF16" s="500"/>
      <c r="AG16" s="501"/>
      <c r="AH16" s="499">
        <v>13.1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16236110</v>
      </c>
      <c r="BO16" s="420"/>
      <c r="BP16" s="420"/>
      <c r="BQ16" s="420"/>
      <c r="BR16" s="420"/>
      <c r="BS16" s="420"/>
      <c r="BT16" s="420"/>
      <c r="BU16" s="421"/>
      <c r="BV16" s="419">
        <v>16154729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9384</v>
      </c>
      <c r="AD17" s="373"/>
      <c r="AE17" s="373"/>
      <c r="AF17" s="373"/>
      <c r="AG17" s="374"/>
      <c r="AH17" s="372">
        <v>9910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4125260</v>
      </c>
      <c r="BO17" s="420"/>
      <c r="BP17" s="420"/>
      <c r="BQ17" s="420"/>
      <c r="BR17" s="420"/>
      <c r="BS17" s="420"/>
      <c r="BT17" s="420"/>
      <c r="BU17" s="421"/>
      <c r="BV17" s="419">
        <v>4049543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707.42</v>
      </c>
      <c r="M18" s="472"/>
      <c r="N18" s="472"/>
      <c r="O18" s="472"/>
      <c r="P18" s="472"/>
      <c r="Q18" s="472"/>
      <c r="R18" s="473"/>
      <c r="S18" s="473"/>
      <c r="T18" s="473"/>
      <c r="U18" s="473"/>
      <c r="V18" s="474"/>
      <c r="W18" s="490"/>
      <c r="X18" s="491"/>
      <c r="Y18" s="491"/>
      <c r="Z18" s="491"/>
      <c r="AA18" s="491"/>
      <c r="AB18" s="515"/>
      <c r="AC18" s="389">
        <v>67.8</v>
      </c>
      <c r="AD18" s="390"/>
      <c r="AE18" s="390"/>
      <c r="AF18" s="390"/>
      <c r="AG18" s="475"/>
      <c r="AH18" s="389">
        <v>67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15800876</v>
      </c>
      <c r="BO18" s="420"/>
      <c r="BP18" s="420"/>
      <c r="BQ18" s="420"/>
      <c r="BR18" s="420"/>
      <c r="BS18" s="420"/>
      <c r="BT18" s="420"/>
      <c r="BU18" s="421"/>
      <c r="BV18" s="419">
        <v>15530050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40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20850417</v>
      </c>
      <c r="BO19" s="420"/>
      <c r="BP19" s="420"/>
      <c r="BQ19" s="420"/>
      <c r="BR19" s="420"/>
      <c r="BS19" s="420"/>
      <c r="BT19" s="420"/>
      <c r="BU19" s="421"/>
      <c r="BV19" s="419">
        <v>20803690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12681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39374395</v>
      </c>
      <c r="BO22" s="449"/>
      <c r="BP22" s="449"/>
      <c r="BQ22" s="449"/>
      <c r="BR22" s="449"/>
      <c r="BS22" s="449"/>
      <c r="BT22" s="449"/>
      <c r="BU22" s="450"/>
      <c r="BV22" s="448">
        <v>40147490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14549073</v>
      </c>
      <c r="BO23" s="420"/>
      <c r="BP23" s="420"/>
      <c r="BQ23" s="420"/>
      <c r="BR23" s="420"/>
      <c r="BS23" s="420"/>
      <c r="BT23" s="420"/>
      <c r="BU23" s="421"/>
      <c r="BV23" s="419">
        <v>15883138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8000</v>
      </c>
      <c r="R24" s="373"/>
      <c r="S24" s="373"/>
      <c r="T24" s="373"/>
      <c r="U24" s="373"/>
      <c r="V24" s="374"/>
      <c r="W24" s="462"/>
      <c r="X24" s="399"/>
      <c r="Y24" s="400"/>
      <c r="Z24" s="375" t="s">
        <v>162</v>
      </c>
      <c r="AA24" s="376"/>
      <c r="AB24" s="376"/>
      <c r="AC24" s="376"/>
      <c r="AD24" s="376"/>
      <c r="AE24" s="376"/>
      <c r="AF24" s="376"/>
      <c r="AG24" s="377"/>
      <c r="AH24" s="372">
        <v>459</v>
      </c>
      <c r="AI24" s="373"/>
      <c r="AJ24" s="373"/>
      <c r="AK24" s="373"/>
      <c r="AL24" s="374"/>
      <c r="AM24" s="372">
        <v>1429326</v>
      </c>
      <c r="AN24" s="373"/>
      <c r="AO24" s="373"/>
      <c r="AP24" s="373"/>
      <c r="AQ24" s="373"/>
      <c r="AR24" s="374"/>
      <c r="AS24" s="372">
        <v>3114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32527876</v>
      </c>
      <c r="BO24" s="420"/>
      <c r="BP24" s="420"/>
      <c r="BQ24" s="420"/>
      <c r="BR24" s="420"/>
      <c r="BS24" s="420"/>
      <c r="BT24" s="420"/>
      <c r="BU24" s="421"/>
      <c r="BV24" s="419">
        <v>32500226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3</v>
      </c>
      <c r="M25" s="373"/>
      <c r="N25" s="373"/>
      <c r="O25" s="373"/>
      <c r="P25" s="374"/>
      <c r="Q25" s="372">
        <v>6520</v>
      </c>
      <c r="R25" s="373"/>
      <c r="S25" s="373"/>
      <c r="T25" s="373"/>
      <c r="U25" s="373"/>
      <c r="V25" s="374"/>
      <c r="W25" s="462"/>
      <c r="X25" s="399"/>
      <c r="Y25" s="400"/>
      <c r="Z25" s="375" t="s">
        <v>165</v>
      </c>
      <c r="AA25" s="376"/>
      <c r="AB25" s="376"/>
      <c r="AC25" s="376"/>
      <c r="AD25" s="376"/>
      <c r="AE25" s="376"/>
      <c r="AF25" s="376"/>
      <c r="AG25" s="377"/>
      <c r="AH25" s="372">
        <v>90</v>
      </c>
      <c r="AI25" s="373"/>
      <c r="AJ25" s="373"/>
      <c r="AK25" s="373"/>
      <c r="AL25" s="374"/>
      <c r="AM25" s="372">
        <v>233280</v>
      </c>
      <c r="AN25" s="373"/>
      <c r="AO25" s="373"/>
      <c r="AP25" s="373"/>
      <c r="AQ25" s="373"/>
      <c r="AR25" s="374"/>
      <c r="AS25" s="372">
        <v>2592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3866003</v>
      </c>
      <c r="BO25" s="449"/>
      <c r="BP25" s="449"/>
      <c r="BQ25" s="449"/>
      <c r="BR25" s="449"/>
      <c r="BS25" s="449"/>
      <c r="BT25" s="449"/>
      <c r="BU25" s="450"/>
      <c r="BV25" s="448">
        <v>1815949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5900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4000</v>
      </c>
      <c r="R27" s="373"/>
      <c r="S27" s="373"/>
      <c r="T27" s="373"/>
      <c r="U27" s="373"/>
      <c r="V27" s="374"/>
      <c r="W27" s="462"/>
      <c r="X27" s="399"/>
      <c r="Y27" s="400"/>
      <c r="Z27" s="375" t="s">
        <v>171</v>
      </c>
      <c r="AA27" s="376"/>
      <c r="AB27" s="376"/>
      <c r="AC27" s="376"/>
      <c r="AD27" s="376"/>
      <c r="AE27" s="376"/>
      <c r="AF27" s="376"/>
      <c r="AG27" s="377"/>
      <c r="AH27" s="372">
        <v>15</v>
      </c>
      <c r="AI27" s="373"/>
      <c r="AJ27" s="373"/>
      <c r="AK27" s="373"/>
      <c r="AL27" s="374"/>
      <c r="AM27" s="372">
        <v>56023</v>
      </c>
      <c r="AN27" s="373"/>
      <c r="AO27" s="373"/>
      <c r="AP27" s="373"/>
      <c r="AQ27" s="373"/>
      <c r="AR27" s="374"/>
      <c r="AS27" s="372">
        <v>3735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818669</v>
      </c>
      <c r="BO27" s="454"/>
      <c r="BP27" s="454"/>
      <c r="BQ27" s="454"/>
      <c r="BR27" s="454"/>
      <c r="BS27" s="454"/>
      <c r="BT27" s="454"/>
      <c r="BU27" s="455"/>
      <c r="BV27" s="453">
        <v>818230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3400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2560241</v>
      </c>
      <c r="BO28" s="449"/>
      <c r="BP28" s="449"/>
      <c r="BQ28" s="449"/>
      <c r="BR28" s="449"/>
      <c r="BS28" s="449"/>
      <c r="BT28" s="449"/>
      <c r="BU28" s="450"/>
      <c r="BV28" s="448">
        <v>3157641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17</v>
      </c>
      <c r="M29" s="373"/>
      <c r="N29" s="373"/>
      <c r="O29" s="373"/>
      <c r="P29" s="374"/>
      <c r="Q29" s="372">
        <v>3200</v>
      </c>
      <c r="R29" s="373"/>
      <c r="S29" s="373"/>
      <c r="T29" s="373"/>
      <c r="U29" s="373"/>
      <c r="V29" s="374"/>
      <c r="W29" s="463"/>
      <c r="X29" s="464"/>
      <c r="Y29" s="465"/>
      <c r="Z29" s="375" t="s">
        <v>177</v>
      </c>
      <c r="AA29" s="376"/>
      <c r="AB29" s="376"/>
      <c r="AC29" s="376"/>
      <c r="AD29" s="376"/>
      <c r="AE29" s="376"/>
      <c r="AF29" s="376"/>
      <c r="AG29" s="377"/>
      <c r="AH29" s="372">
        <v>474</v>
      </c>
      <c r="AI29" s="373"/>
      <c r="AJ29" s="373"/>
      <c r="AK29" s="373"/>
      <c r="AL29" s="374"/>
      <c r="AM29" s="372">
        <v>1485349</v>
      </c>
      <c r="AN29" s="373"/>
      <c r="AO29" s="373"/>
      <c r="AP29" s="373"/>
      <c r="AQ29" s="373"/>
      <c r="AR29" s="374"/>
      <c r="AS29" s="372">
        <v>3134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3630920</v>
      </c>
      <c r="BO29" s="420"/>
      <c r="BP29" s="420"/>
      <c r="BQ29" s="420"/>
      <c r="BR29" s="420"/>
      <c r="BS29" s="420"/>
      <c r="BT29" s="420"/>
      <c r="BU29" s="421"/>
      <c r="BV29" s="419">
        <v>3934839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8498429</v>
      </c>
      <c r="BO30" s="454"/>
      <c r="BP30" s="454"/>
      <c r="BQ30" s="454"/>
      <c r="BR30" s="454"/>
      <c r="BS30" s="454"/>
      <c r="BT30" s="454"/>
      <c r="BU30" s="455"/>
      <c r="BV30" s="453">
        <v>8557792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IF('各会計、関係団体の財政状況及び健全化判断比率'!B33="","",'各会計、関係団体の財政状況及び健全化判断比率'!B33)</f>
        <v>旅客定期航路事業特別会計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長崎県病院企業団（対馬市関係分）</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（一財）対馬市農業振興公社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診療所特別会計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漁業集落排水事業会計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　うち対馬病院</v>
      </c>
      <c r="BZ35" s="368"/>
      <c r="CA35" s="368"/>
      <c r="CB35" s="368"/>
      <c r="CC35" s="368"/>
      <c r="CD35" s="368"/>
      <c r="CE35" s="368"/>
      <c r="CF35" s="368"/>
      <c r="CG35" s="368"/>
      <c r="CH35" s="368"/>
      <c r="CI35" s="368"/>
      <c r="CJ35" s="368"/>
      <c r="CK35" s="368"/>
      <c r="CL35" s="368"/>
      <c r="CM35" s="368"/>
      <c r="CN35" s="169"/>
      <c r="CO35" s="367">
        <f t="shared" ref="CO35:CO43" si="3">IF(CQ35="","",CO34+1)</f>
        <v>19</v>
      </c>
      <c r="CP35" s="367"/>
      <c r="CQ35" s="368" t="str">
        <f>IF('各会計、関係団体の財政状況及び健全化判断比率'!BS8="","",'各会計、関係団体の財政状況及び健全化判断比率'!BS8)</f>
        <v>（一財）対馬地域商社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　うち上対馬病院</v>
      </c>
      <c r="BZ36" s="368"/>
      <c r="CA36" s="368"/>
      <c r="CB36" s="368"/>
      <c r="CC36" s="368"/>
      <c r="CD36" s="368"/>
      <c r="CE36" s="368"/>
      <c r="CF36" s="368"/>
      <c r="CG36" s="368"/>
      <c r="CH36" s="368"/>
      <c r="CI36" s="368"/>
      <c r="CJ36" s="368"/>
      <c r="CK36" s="368"/>
      <c r="CL36" s="368"/>
      <c r="CM36" s="368"/>
      <c r="CN36" s="169"/>
      <c r="CO36" s="367">
        <f t="shared" si="3"/>
        <v>20</v>
      </c>
      <c r="CP36" s="367"/>
      <c r="CQ36" s="368" t="str">
        <f>IF('各会計、関係団体の財政状況及び健全化判断比率'!BS9="","",'各会計、関係団体の財政状況及び健全化判断比率'!BS9)</f>
        <v>（株）まちづくり厳原</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長崎県市町村総合事務組合</v>
      </c>
      <c r="BZ37" s="368"/>
      <c r="CA37" s="368"/>
      <c r="CB37" s="368"/>
      <c r="CC37" s="368"/>
      <c r="CD37" s="368"/>
      <c r="CE37" s="368"/>
      <c r="CF37" s="368"/>
      <c r="CG37" s="368"/>
      <c r="CH37" s="368"/>
      <c r="CI37" s="368"/>
      <c r="CJ37" s="368"/>
      <c r="CK37" s="368"/>
      <c r="CL37" s="368"/>
      <c r="CM37" s="368"/>
      <c r="CN37" s="169"/>
      <c r="CO37" s="367">
        <f t="shared" si="3"/>
        <v>21</v>
      </c>
      <c r="CP37" s="367"/>
      <c r="CQ37" s="368" t="str">
        <f>IF('各会計、関係団体の財政状況及び健全化判断比率'!BS10="","",'各会計、関係団体の財政状況及び健全化判断比率'!BS10)</f>
        <v>（一財）対馬市国際交流協会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　うち一般会計</v>
      </c>
      <c r="BZ38" s="368"/>
      <c r="CA38" s="368"/>
      <c r="CB38" s="368"/>
      <c r="CC38" s="368"/>
      <c r="CD38" s="368"/>
      <c r="CE38" s="368"/>
      <c r="CF38" s="368"/>
      <c r="CG38" s="368"/>
      <c r="CH38" s="368"/>
      <c r="CI38" s="368"/>
      <c r="CJ38" s="368"/>
      <c r="CK38" s="368"/>
      <c r="CL38" s="368"/>
      <c r="CM38" s="368"/>
      <c r="CN38" s="169"/>
      <c r="CO38" s="367">
        <f t="shared" si="3"/>
        <v>22</v>
      </c>
      <c r="CP38" s="367"/>
      <c r="CQ38" s="368" t="str">
        <f>IF('各会計、関係団体の財政状況及び健全化判断比率'!BS11="","",'各会計、関係団体の財政状況及び健全化判断比率'!BS11)</f>
        <v>（公財）対馬栽培漁業振興公社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　うちその他の会計</v>
      </c>
      <c r="BZ39" s="368"/>
      <c r="CA39" s="368"/>
      <c r="CB39" s="368"/>
      <c r="CC39" s="368"/>
      <c r="CD39" s="368"/>
      <c r="CE39" s="368"/>
      <c r="CF39" s="368"/>
      <c r="CG39" s="368"/>
      <c r="CH39" s="368"/>
      <c r="CI39" s="368"/>
      <c r="CJ39" s="368"/>
      <c r="CK39" s="368"/>
      <c r="CL39" s="368"/>
      <c r="CM39" s="368"/>
      <c r="CN39" s="169"/>
      <c r="CO39" s="367">
        <f t="shared" si="3"/>
        <v>23</v>
      </c>
      <c r="CP39" s="367"/>
      <c r="CQ39" s="368" t="str">
        <f>IF('各会計、関係団体の財政状況及び健全化判断比率'!BS12="","",'各会計、関係団体の財政状況及び健全化判断比率'!BS12)</f>
        <v>（公社）長崎県林業公社</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長崎県後期高齢者医療広域連合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　うち普通会計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　うち事業会計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hheRZAEu29eC5uV3ilsGzqrnP0wcxxwq/Lhkq4aEltVlL7zNEDT4/rTGIH+8Iaw0U6dDYzm4LUDn+FAhzKxWoA==" saltValue="w0FFAK4rHpbYLNqUei1X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536</v>
      </c>
      <c r="D34" s="1151"/>
      <c r="E34" s="1152"/>
      <c r="F34" s="32">
        <v>5.17</v>
      </c>
      <c r="G34" s="33">
        <v>5.79</v>
      </c>
      <c r="H34" s="33">
        <v>6.3</v>
      </c>
      <c r="I34" s="33">
        <v>6.39</v>
      </c>
      <c r="J34" s="34">
        <v>5.76</v>
      </c>
      <c r="K34" s="22"/>
      <c r="L34" s="22"/>
      <c r="M34" s="22"/>
      <c r="N34" s="22"/>
      <c r="O34" s="22"/>
      <c r="P34" s="22"/>
    </row>
    <row r="35" spans="1:16" ht="39" customHeight="1" x14ac:dyDescent="0.15">
      <c r="A35" s="22"/>
      <c r="B35" s="35"/>
      <c r="C35" s="1145" t="s">
        <v>537</v>
      </c>
      <c r="D35" s="1146"/>
      <c r="E35" s="1147"/>
      <c r="F35" s="36">
        <v>3.72</v>
      </c>
      <c r="G35" s="37">
        <v>4.62</v>
      </c>
      <c r="H35" s="37">
        <v>4.1900000000000004</v>
      </c>
      <c r="I35" s="37">
        <v>2.39</v>
      </c>
      <c r="J35" s="38">
        <v>2.97</v>
      </c>
      <c r="K35" s="22"/>
      <c r="L35" s="22"/>
      <c r="M35" s="22"/>
      <c r="N35" s="22"/>
      <c r="O35" s="22"/>
      <c r="P35" s="22"/>
    </row>
    <row r="36" spans="1:16" ht="39" customHeight="1" x14ac:dyDescent="0.15">
      <c r="A36" s="22"/>
      <c r="B36" s="35"/>
      <c r="C36" s="1145" t="s">
        <v>538</v>
      </c>
      <c r="D36" s="1146"/>
      <c r="E36" s="1147"/>
      <c r="F36" s="36">
        <v>0.49</v>
      </c>
      <c r="G36" s="37">
        <v>0.41</v>
      </c>
      <c r="H36" s="37">
        <v>0.41</v>
      </c>
      <c r="I36" s="37">
        <v>0.36</v>
      </c>
      <c r="J36" s="38">
        <v>0.41</v>
      </c>
      <c r="K36" s="22"/>
      <c r="L36" s="22"/>
      <c r="M36" s="22"/>
      <c r="N36" s="22"/>
      <c r="O36" s="22"/>
      <c r="P36" s="22"/>
    </row>
    <row r="37" spans="1:16" ht="39" customHeight="1" x14ac:dyDescent="0.15">
      <c r="A37" s="22"/>
      <c r="B37" s="35"/>
      <c r="C37" s="1145" t="s">
        <v>539</v>
      </c>
      <c r="D37" s="1146"/>
      <c r="E37" s="1147"/>
      <c r="F37" s="36">
        <v>0.15</v>
      </c>
      <c r="G37" s="37">
        <v>0.22</v>
      </c>
      <c r="H37" s="37">
        <v>0.11</v>
      </c>
      <c r="I37" s="37">
        <v>0.1</v>
      </c>
      <c r="J37" s="38">
        <v>0.12</v>
      </c>
      <c r="K37" s="22"/>
      <c r="L37" s="22"/>
      <c r="M37" s="22"/>
      <c r="N37" s="22"/>
      <c r="O37" s="22"/>
      <c r="P37" s="22"/>
    </row>
    <row r="38" spans="1:16" ht="39" customHeight="1" x14ac:dyDescent="0.15">
      <c r="A38" s="22"/>
      <c r="B38" s="35"/>
      <c r="C38" s="1145" t="s">
        <v>540</v>
      </c>
      <c r="D38" s="1146"/>
      <c r="E38" s="1147"/>
      <c r="F38" s="36">
        <v>0</v>
      </c>
      <c r="G38" s="37">
        <v>0</v>
      </c>
      <c r="H38" s="37">
        <v>0.01</v>
      </c>
      <c r="I38" s="37">
        <v>0</v>
      </c>
      <c r="J38" s="38">
        <v>0.01</v>
      </c>
      <c r="K38" s="22"/>
      <c r="L38" s="22"/>
      <c r="M38" s="22"/>
      <c r="N38" s="22"/>
      <c r="O38" s="22"/>
      <c r="P38" s="22"/>
    </row>
    <row r="39" spans="1:16" ht="39" customHeight="1" x14ac:dyDescent="0.15">
      <c r="A39" s="22"/>
      <c r="B39" s="35"/>
      <c r="C39" s="1145" t="s">
        <v>541</v>
      </c>
      <c r="D39" s="1146"/>
      <c r="E39" s="1147"/>
      <c r="F39" s="36" t="s">
        <v>489</v>
      </c>
      <c r="G39" s="37" t="s">
        <v>489</v>
      </c>
      <c r="H39" s="37" t="s">
        <v>489</v>
      </c>
      <c r="I39" s="37" t="s">
        <v>489</v>
      </c>
      <c r="J39" s="38">
        <v>0.01</v>
      </c>
      <c r="K39" s="22"/>
      <c r="L39" s="22"/>
      <c r="M39" s="22"/>
      <c r="N39" s="22"/>
      <c r="O39" s="22"/>
      <c r="P39" s="22"/>
    </row>
    <row r="40" spans="1:16" ht="39" customHeight="1" x14ac:dyDescent="0.15">
      <c r="A40" s="22"/>
      <c r="B40" s="35"/>
      <c r="C40" s="1145" t="s">
        <v>542</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543</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544</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545</v>
      </c>
      <c r="D43" s="1149"/>
      <c r="E43" s="1150"/>
      <c r="F43" s="41">
        <v>0</v>
      </c>
      <c r="G43" s="42">
        <v>0</v>
      </c>
      <c r="H43" s="42">
        <v>0</v>
      </c>
      <c r="I43" s="42">
        <v>0.06</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TnMq22Wo1Y0t2IFbASekSsDwIwQE3vWEjFkNcZLabMuW9BbWpeSmS8plR2LNikXPzAEaemYzUCLVPAPdjLETg==" saltValue="cfYBgiqShdtxOWYOqTy0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4528</v>
      </c>
      <c r="L45" s="60">
        <v>4612</v>
      </c>
      <c r="M45" s="60">
        <v>4730</v>
      </c>
      <c r="N45" s="60">
        <v>4762</v>
      </c>
      <c r="O45" s="61">
        <v>4754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250</v>
      </c>
      <c r="L48" s="64">
        <v>241</v>
      </c>
      <c r="M48" s="64">
        <v>240</v>
      </c>
      <c r="N48" s="64">
        <v>225</v>
      </c>
      <c r="O48" s="65">
        <v>220</v>
      </c>
      <c r="P48" s="48"/>
      <c r="Q48" s="48"/>
      <c r="R48" s="48"/>
      <c r="S48" s="48"/>
      <c r="T48" s="48"/>
      <c r="U48" s="48"/>
    </row>
    <row r="49" spans="1:21" ht="30.75" customHeight="1" x14ac:dyDescent="0.15">
      <c r="A49" s="48"/>
      <c r="B49" s="1178"/>
      <c r="C49" s="1179"/>
      <c r="D49" s="62"/>
      <c r="E49" s="1155" t="s">
        <v>14</v>
      </c>
      <c r="F49" s="1155"/>
      <c r="G49" s="1155"/>
      <c r="H49" s="1155"/>
      <c r="I49" s="1155"/>
      <c r="J49" s="1156"/>
      <c r="K49" s="63">
        <v>69</v>
      </c>
      <c r="L49" s="64">
        <v>100</v>
      </c>
      <c r="M49" s="64">
        <v>138</v>
      </c>
      <c r="N49" s="64">
        <v>137</v>
      </c>
      <c r="O49" s="65">
        <v>142</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489</v>
      </c>
      <c r="L50" s="64" t="s">
        <v>489</v>
      </c>
      <c r="M50" s="64" t="s">
        <v>489</v>
      </c>
      <c r="N50" s="64" t="s">
        <v>489</v>
      </c>
      <c r="O50" s="65" t="s">
        <v>489</v>
      </c>
      <c r="P50" s="48"/>
      <c r="Q50" s="48"/>
      <c r="R50" s="48"/>
      <c r="S50" s="48"/>
      <c r="T50" s="48"/>
      <c r="U50" s="48"/>
    </row>
    <row r="51" spans="1:21" ht="30.75" customHeight="1" x14ac:dyDescent="0.15">
      <c r="A51" s="48"/>
      <c r="B51" s="1180"/>
      <c r="C51" s="1181"/>
      <c r="D51" s="66"/>
      <c r="E51" s="1155" t="s">
        <v>16</v>
      </c>
      <c r="F51" s="1155"/>
      <c r="G51" s="1155"/>
      <c r="H51" s="1155"/>
      <c r="I51" s="1155"/>
      <c r="J51" s="1156"/>
      <c r="K51" s="63">
        <v>1</v>
      </c>
      <c r="L51" s="64">
        <v>1</v>
      </c>
      <c r="M51" s="64">
        <v>1</v>
      </c>
      <c r="N51" s="64">
        <v>2</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4021</v>
      </c>
      <c r="L52" s="64">
        <v>3878</v>
      </c>
      <c r="M52" s="64">
        <v>3859</v>
      </c>
      <c r="N52" s="64">
        <v>3850</v>
      </c>
      <c r="O52" s="65">
        <v>3817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827</v>
      </c>
      <c r="L53" s="69">
        <v>1076</v>
      </c>
      <c r="M53" s="69">
        <v>1250</v>
      </c>
      <c r="N53" s="69">
        <v>1276</v>
      </c>
      <c r="O53" s="70">
        <v>1299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551</v>
      </c>
      <c r="L58" s="84" t="s">
        <v>551</v>
      </c>
      <c r="M58" s="84" t="s">
        <v>551</v>
      </c>
      <c r="N58" s="84" t="s">
        <v>551</v>
      </c>
      <c r="O58" s="85" t="s">
        <v>551</v>
      </c>
    </row>
    <row r="59" spans="1:21" ht="31.5" customHeight="1" x14ac:dyDescent="0.15">
      <c r="B59" s="1163"/>
      <c r="C59" s="1164"/>
      <c r="D59" s="1170" t="s">
        <v>26</v>
      </c>
      <c r="E59" s="1171"/>
      <c r="F59" s="1171"/>
      <c r="G59" s="1171"/>
      <c r="H59" s="1171"/>
      <c r="I59" s="1171"/>
      <c r="J59" s="1172"/>
      <c r="K59" s="86" t="s">
        <v>551</v>
      </c>
      <c r="L59" s="87" t="s">
        <v>551</v>
      </c>
      <c r="M59" s="87" t="s">
        <v>551</v>
      </c>
      <c r="N59" s="87" t="s">
        <v>551</v>
      </c>
      <c r="O59" s="88" t="s">
        <v>551</v>
      </c>
    </row>
    <row r="60" spans="1:21" ht="31.5" customHeight="1" thickBot="1" x14ac:dyDescent="0.2">
      <c r="B60" s="1165"/>
      <c r="C60" s="1166"/>
      <c r="D60" s="1173" t="s">
        <v>27</v>
      </c>
      <c r="E60" s="1174"/>
      <c r="F60" s="1174"/>
      <c r="G60" s="1174"/>
      <c r="H60" s="1174"/>
      <c r="I60" s="1174"/>
      <c r="J60" s="1175"/>
      <c r="K60" s="89" t="s">
        <v>551</v>
      </c>
      <c r="L60" s="90" t="s">
        <v>551</v>
      </c>
      <c r="M60" s="90" t="s">
        <v>551</v>
      </c>
      <c r="N60" s="90" t="s">
        <v>551</v>
      </c>
      <c r="O60" s="91" t="s">
        <v>551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q0kIZDmoIGL7zAa5h7Q3ltI2A8JymGqKjEJmRHYa4Q+e19rbzdW1Wlb6GE8//0asNvYbXjLf6SfsE74/qhDSw==" saltValue="cvp5NItsD0ttJCaJmypa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43761</v>
      </c>
      <c r="J41" s="344">
        <v>42843</v>
      </c>
      <c r="K41" s="344">
        <v>41339</v>
      </c>
      <c r="L41" s="344">
        <v>40147</v>
      </c>
      <c r="M41" s="345">
        <v>39374</v>
      </c>
    </row>
    <row r="42" spans="2:13" ht="27.75" customHeight="1" x14ac:dyDescent="0.15">
      <c r="B42" s="1186"/>
      <c r="C42" s="1187"/>
      <c r="D42" s="106"/>
      <c r="E42" s="1190" t="s">
        <v>32</v>
      </c>
      <c r="F42" s="1190"/>
      <c r="G42" s="1190"/>
      <c r="H42" s="1191"/>
      <c r="I42" s="346">
        <v>126</v>
      </c>
      <c r="J42" s="347">
        <v>115</v>
      </c>
      <c r="K42" s="347">
        <v>104</v>
      </c>
      <c r="L42" s="347">
        <v>93</v>
      </c>
      <c r="M42" s="348">
        <v>81</v>
      </c>
    </row>
    <row r="43" spans="2:13" ht="27.75" customHeight="1" x14ac:dyDescent="0.15">
      <c r="B43" s="1186"/>
      <c r="C43" s="1187"/>
      <c r="D43" s="106"/>
      <c r="E43" s="1190" t="s">
        <v>33</v>
      </c>
      <c r="F43" s="1190"/>
      <c r="G43" s="1190"/>
      <c r="H43" s="1191"/>
      <c r="I43" s="346">
        <v>2278</v>
      </c>
      <c r="J43" s="347">
        <v>2106</v>
      </c>
      <c r="K43" s="347">
        <v>1948</v>
      </c>
      <c r="L43" s="347">
        <v>1814</v>
      </c>
      <c r="M43" s="348">
        <v>1731</v>
      </c>
    </row>
    <row r="44" spans="2:13" ht="27.75" customHeight="1" x14ac:dyDescent="0.15">
      <c r="B44" s="1186"/>
      <c r="C44" s="1187"/>
      <c r="D44" s="106"/>
      <c r="E44" s="1190" t="s">
        <v>34</v>
      </c>
      <c r="F44" s="1190"/>
      <c r="G44" s="1190"/>
      <c r="H44" s="1191"/>
      <c r="I44" s="346">
        <v>1048</v>
      </c>
      <c r="J44" s="347">
        <v>1181</v>
      </c>
      <c r="K44" s="347">
        <v>1080</v>
      </c>
      <c r="L44" s="347">
        <v>1042</v>
      </c>
      <c r="M44" s="348">
        <v>936</v>
      </c>
    </row>
    <row r="45" spans="2:13" ht="27.75" customHeight="1" x14ac:dyDescent="0.15">
      <c r="B45" s="1186"/>
      <c r="C45" s="1187"/>
      <c r="D45" s="106"/>
      <c r="E45" s="1190" t="s">
        <v>35</v>
      </c>
      <c r="F45" s="1190"/>
      <c r="G45" s="1190"/>
      <c r="H45" s="1191"/>
      <c r="I45" s="346">
        <v>2235</v>
      </c>
      <c r="J45" s="347">
        <v>2579</v>
      </c>
      <c r="K45" s="347">
        <v>2926</v>
      </c>
      <c r="L45" s="347">
        <v>3045</v>
      </c>
      <c r="M45" s="348">
        <v>2881</v>
      </c>
    </row>
    <row r="46" spans="2:13" ht="27.75" customHeight="1" x14ac:dyDescent="0.15">
      <c r="B46" s="1186"/>
      <c r="C46" s="1187"/>
      <c r="D46" s="107"/>
      <c r="E46" s="1190" t="s">
        <v>36</v>
      </c>
      <c r="F46" s="1190"/>
      <c r="G46" s="1190"/>
      <c r="H46" s="1191"/>
      <c r="I46" s="346">
        <v>99</v>
      </c>
      <c r="J46" s="347">
        <v>91</v>
      </c>
      <c r="K46" s="347">
        <v>85</v>
      </c>
      <c r="L46" s="347">
        <v>234</v>
      </c>
      <c r="M46" s="348">
        <v>213</v>
      </c>
    </row>
    <row r="47" spans="2:13" ht="27.75" customHeight="1" x14ac:dyDescent="0.15">
      <c r="B47" s="1186"/>
      <c r="C47" s="1187"/>
      <c r="D47" s="108"/>
      <c r="E47" s="1200" t="s">
        <v>37</v>
      </c>
      <c r="F47" s="1201"/>
      <c r="G47" s="1201"/>
      <c r="H47" s="1202"/>
      <c r="I47" s="346" t="s">
        <v>489</v>
      </c>
      <c r="J47" s="347" t="s">
        <v>489</v>
      </c>
      <c r="K47" s="347" t="s">
        <v>489</v>
      </c>
      <c r="L47" s="347" t="s">
        <v>489</v>
      </c>
      <c r="M47" s="348" t="s">
        <v>489</v>
      </c>
    </row>
    <row r="48" spans="2:13" ht="27.75" customHeight="1" x14ac:dyDescent="0.15">
      <c r="B48" s="1186"/>
      <c r="C48" s="1187"/>
      <c r="D48" s="106"/>
      <c r="E48" s="1190" t="s">
        <v>38</v>
      </c>
      <c r="F48" s="1190"/>
      <c r="G48" s="1190"/>
      <c r="H48" s="1191"/>
      <c r="I48" s="346" t="s">
        <v>489</v>
      </c>
      <c r="J48" s="347" t="s">
        <v>489</v>
      </c>
      <c r="K48" s="347" t="s">
        <v>489</v>
      </c>
      <c r="L48" s="347" t="s">
        <v>489</v>
      </c>
      <c r="M48" s="348" t="s">
        <v>489</v>
      </c>
    </row>
    <row r="49" spans="2:13" ht="27.75" customHeight="1" x14ac:dyDescent="0.15">
      <c r="B49" s="1188"/>
      <c r="C49" s="1189"/>
      <c r="D49" s="106"/>
      <c r="E49" s="1190" t="s">
        <v>39</v>
      </c>
      <c r="F49" s="1190"/>
      <c r="G49" s="1190"/>
      <c r="H49" s="1191"/>
      <c r="I49" s="346" t="s">
        <v>489</v>
      </c>
      <c r="J49" s="347" t="s">
        <v>489</v>
      </c>
      <c r="K49" s="347" t="s">
        <v>489</v>
      </c>
      <c r="L49" s="347" t="s">
        <v>489</v>
      </c>
      <c r="M49" s="348" t="s">
        <v>489</v>
      </c>
    </row>
    <row r="50" spans="2:13" ht="27.75" customHeight="1" x14ac:dyDescent="0.15">
      <c r="B50" s="1184" t="s">
        <v>40</v>
      </c>
      <c r="C50" s="1185"/>
      <c r="D50" s="109"/>
      <c r="E50" s="1190" t="s">
        <v>41</v>
      </c>
      <c r="F50" s="1190"/>
      <c r="G50" s="1190"/>
      <c r="H50" s="1191"/>
      <c r="I50" s="346">
        <v>12530</v>
      </c>
      <c r="J50" s="347">
        <v>13303</v>
      </c>
      <c r="K50" s="347">
        <v>13341</v>
      </c>
      <c r="L50" s="347">
        <v>12814</v>
      </c>
      <c r="M50" s="348">
        <v>11970</v>
      </c>
    </row>
    <row r="51" spans="2:13" ht="27.75" customHeight="1" x14ac:dyDescent="0.15">
      <c r="B51" s="1186"/>
      <c r="C51" s="1187"/>
      <c r="D51" s="106"/>
      <c r="E51" s="1190" t="s">
        <v>42</v>
      </c>
      <c r="F51" s="1190"/>
      <c r="G51" s="1190"/>
      <c r="H51" s="1191"/>
      <c r="I51" s="346">
        <v>1978</v>
      </c>
      <c r="J51" s="347">
        <v>1891</v>
      </c>
      <c r="K51" s="347">
        <v>1929</v>
      </c>
      <c r="L51" s="347">
        <v>1812</v>
      </c>
      <c r="M51" s="348">
        <v>1831</v>
      </c>
    </row>
    <row r="52" spans="2:13" ht="27.75" customHeight="1" x14ac:dyDescent="0.15">
      <c r="B52" s="1188"/>
      <c r="C52" s="1189"/>
      <c r="D52" s="106"/>
      <c r="E52" s="1190" t="s">
        <v>43</v>
      </c>
      <c r="F52" s="1190"/>
      <c r="G52" s="1190"/>
      <c r="H52" s="1191"/>
      <c r="I52" s="346">
        <v>33626</v>
      </c>
      <c r="J52" s="347">
        <v>32114</v>
      </c>
      <c r="K52" s="347">
        <v>30226</v>
      </c>
      <c r="L52" s="347">
        <v>29231</v>
      </c>
      <c r="M52" s="348">
        <v>27646</v>
      </c>
    </row>
    <row r="53" spans="2:13" ht="27.75" customHeight="1" thickBot="1" x14ac:dyDescent="0.2">
      <c r="B53" s="1192" t="s">
        <v>19</v>
      </c>
      <c r="C53" s="1193"/>
      <c r="D53" s="110"/>
      <c r="E53" s="1194" t="s">
        <v>44</v>
      </c>
      <c r="F53" s="1194"/>
      <c r="G53" s="1194"/>
      <c r="H53" s="1195"/>
      <c r="I53" s="349">
        <v>1414</v>
      </c>
      <c r="J53" s="350">
        <v>1607</v>
      </c>
      <c r="K53" s="350">
        <v>1988</v>
      </c>
      <c r="L53" s="350">
        <v>2517</v>
      </c>
      <c r="M53" s="351">
        <v>3769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N3vtzYMl+6A4TQCQLV83uXiIFNAiTMOvDj4Cu+vmx/D96kvylFKYPgZW5fK+Bq1MlvJRFoC2sUMgowpotQDZA==" saltValue="fy2hNVlQjsibIvbM8ZDT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3158</v>
      </c>
      <c r="G55" s="352">
        <v>3158</v>
      </c>
      <c r="H55" s="353">
        <v>2560</v>
      </c>
    </row>
    <row r="56" spans="2:8" ht="52.5" customHeight="1" x14ac:dyDescent="0.15">
      <c r="B56" s="122"/>
      <c r="C56" s="1213" t="s">
        <v>47</v>
      </c>
      <c r="D56" s="1213"/>
      <c r="E56" s="1214"/>
      <c r="F56" s="354">
        <v>4510</v>
      </c>
      <c r="G56" s="354">
        <v>3935</v>
      </c>
      <c r="H56" s="355">
        <v>3631</v>
      </c>
    </row>
    <row r="57" spans="2:8" ht="53.25" customHeight="1" x14ac:dyDescent="0.15">
      <c r="B57" s="122"/>
      <c r="C57" s="1215" t="s">
        <v>48</v>
      </c>
      <c r="D57" s="1215"/>
      <c r="E57" s="1216"/>
      <c r="F57" s="356">
        <v>8691</v>
      </c>
      <c r="G57" s="356">
        <v>8558</v>
      </c>
      <c r="H57" s="357">
        <v>8498</v>
      </c>
    </row>
    <row r="58" spans="2:8" ht="45.75" customHeight="1" x14ac:dyDescent="0.15">
      <c r="B58" s="123"/>
      <c r="C58" s="1203" t="s">
        <v>560</v>
      </c>
      <c r="D58" s="1204"/>
      <c r="E58" s="1205"/>
      <c r="F58" s="358">
        <v>1956</v>
      </c>
      <c r="G58" s="358">
        <v>2010</v>
      </c>
      <c r="H58" s="359">
        <v>2012</v>
      </c>
    </row>
    <row r="59" spans="2:8" ht="45.75" customHeight="1" x14ac:dyDescent="0.15">
      <c r="B59" s="123"/>
      <c r="C59" s="1203" t="s">
        <v>561</v>
      </c>
      <c r="D59" s="1204"/>
      <c r="E59" s="1205"/>
      <c r="F59" s="358">
        <v>1905</v>
      </c>
      <c r="G59" s="358">
        <v>1699</v>
      </c>
      <c r="H59" s="359">
        <v>1585</v>
      </c>
    </row>
    <row r="60" spans="2:8" ht="45.75" customHeight="1" x14ac:dyDescent="0.15">
      <c r="B60" s="123"/>
      <c r="C60" s="1203" t="s">
        <v>563</v>
      </c>
      <c r="D60" s="1204"/>
      <c r="E60" s="1205"/>
      <c r="F60" s="358">
        <v>1000</v>
      </c>
      <c r="G60" s="358">
        <v>1200</v>
      </c>
      <c r="H60" s="359">
        <v>1401</v>
      </c>
    </row>
    <row r="61" spans="2:8" ht="45.75" customHeight="1" x14ac:dyDescent="0.15">
      <c r="B61" s="123"/>
      <c r="C61" s="1203" t="s">
        <v>564</v>
      </c>
      <c r="D61" s="1204"/>
      <c r="E61" s="1205"/>
      <c r="F61" s="358">
        <v>1465</v>
      </c>
      <c r="G61" s="358">
        <v>1341</v>
      </c>
      <c r="H61" s="359">
        <v>1168</v>
      </c>
    </row>
    <row r="62" spans="2:8" ht="45.75" customHeight="1" thickBot="1" x14ac:dyDescent="0.2">
      <c r="B62" s="124"/>
      <c r="C62" s="1206" t="s">
        <v>562</v>
      </c>
      <c r="D62" s="1207"/>
      <c r="E62" s="1208"/>
      <c r="F62" s="360">
        <v>1000</v>
      </c>
      <c r="G62" s="360">
        <v>1000</v>
      </c>
      <c r="H62" s="361">
        <v>1000</v>
      </c>
    </row>
    <row r="63" spans="2:8" ht="52.5" customHeight="1" thickBot="1" x14ac:dyDescent="0.2">
      <c r="B63" s="125"/>
      <c r="C63" s="1209" t="s">
        <v>49</v>
      </c>
      <c r="D63" s="1209"/>
      <c r="E63" s="1210"/>
      <c r="F63" s="362">
        <v>16359</v>
      </c>
      <c r="G63" s="362">
        <v>15650</v>
      </c>
      <c r="H63" s="363">
        <v>14690</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sheetData>
  <sheetProtection algorithmName="SHA-512" hashValue="3sBqxU7gnkE4c3XesuQ60jyTxhVIoMsdD0CkeXcQro5q9Br8FAh3prBkkkfmnndzOYDxp8F51MWxsfM0rbnhCQ==" saltValue="qsm4UZHeXpempILsAgjE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194244</v>
      </c>
      <c r="E3" s="144"/>
      <c r="F3" s="145">
        <v>92632</v>
      </c>
      <c r="G3" s="146"/>
      <c r="H3" s="147"/>
    </row>
    <row r="4" spans="1:8" x14ac:dyDescent="0.15">
      <c r="A4" s="148"/>
      <c r="B4" s="149"/>
      <c r="C4" s="150"/>
      <c r="D4" s="151">
        <v>73672</v>
      </c>
      <c r="E4" s="152"/>
      <c r="F4" s="153">
        <v>47978</v>
      </c>
      <c r="G4" s="154"/>
      <c r="H4" s="155"/>
    </row>
    <row r="5" spans="1:8" x14ac:dyDescent="0.15">
      <c r="A5" s="136" t="s">
        <v>521</v>
      </c>
      <c r="B5" s="141"/>
      <c r="C5" s="142"/>
      <c r="D5" s="143">
        <v>191321</v>
      </c>
      <c r="E5" s="144"/>
      <c r="F5" s="145">
        <v>96469</v>
      </c>
      <c r="G5" s="146"/>
      <c r="H5" s="147"/>
    </row>
    <row r="6" spans="1:8" x14ac:dyDescent="0.15">
      <c r="A6" s="148"/>
      <c r="B6" s="149"/>
      <c r="C6" s="150"/>
      <c r="D6" s="151">
        <v>100224</v>
      </c>
      <c r="E6" s="152"/>
      <c r="F6" s="153">
        <v>49775</v>
      </c>
      <c r="G6" s="154"/>
      <c r="H6" s="155"/>
    </row>
    <row r="7" spans="1:8" x14ac:dyDescent="0.15">
      <c r="A7" s="136" t="s">
        <v>522</v>
      </c>
      <c r="B7" s="141"/>
      <c r="C7" s="142"/>
      <c r="D7" s="143">
        <v>228353</v>
      </c>
      <c r="E7" s="144"/>
      <c r="F7" s="145">
        <v>85743</v>
      </c>
      <c r="G7" s="146"/>
      <c r="H7" s="147"/>
    </row>
    <row r="8" spans="1:8" x14ac:dyDescent="0.15">
      <c r="A8" s="148"/>
      <c r="B8" s="149"/>
      <c r="C8" s="150"/>
      <c r="D8" s="151">
        <v>89212</v>
      </c>
      <c r="E8" s="152"/>
      <c r="F8" s="153">
        <v>45231</v>
      </c>
      <c r="G8" s="154"/>
      <c r="H8" s="155"/>
    </row>
    <row r="9" spans="1:8" x14ac:dyDescent="0.15">
      <c r="A9" s="136" t="s">
        <v>523</v>
      </c>
      <c r="B9" s="141"/>
      <c r="C9" s="142"/>
      <c r="D9" s="143">
        <v>207400</v>
      </c>
      <c r="E9" s="144"/>
      <c r="F9" s="145">
        <v>92509</v>
      </c>
      <c r="G9" s="146"/>
      <c r="H9" s="147"/>
    </row>
    <row r="10" spans="1:8" x14ac:dyDescent="0.15">
      <c r="A10" s="148"/>
      <c r="B10" s="149"/>
      <c r="C10" s="150"/>
      <c r="D10" s="151">
        <v>117693</v>
      </c>
      <c r="E10" s="152"/>
      <c r="F10" s="153">
        <v>52274</v>
      </c>
      <c r="G10" s="154"/>
      <c r="H10" s="155"/>
    </row>
    <row r="11" spans="1:8" x14ac:dyDescent="0.15">
      <c r="A11" s="136" t="s">
        <v>524</v>
      </c>
      <c r="B11" s="141"/>
      <c r="C11" s="142"/>
      <c r="D11" s="143">
        <v>269493</v>
      </c>
      <c r="E11" s="144"/>
      <c r="F11" s="145">
        <v>98544</v>
      </c>
      <c r="G11" s="146"/>
      <c r="H11" s="147"/>
    </row>
    <row r="12" spans="1:8" x14ac:dyDescent="0.15">
      <c r="A12" s="148"/>
      <c r="B12" s="149"/>
      <c r="C12" s="156"/>
      <c r="D12" s="151">
        <v>113928</v>
      </c>
      <c r="E12" s="152"/>
      <c r="F12" s="153">
        <v>55816</v>
      </c>
      <c r="G12" s="154"/>
      <c r="H12" s="155"/>
    </row>
    <row r="13" spans="1:8" x14ac:dyDescent="0.15">
      <c r="A13" s="136"/>
      <c r="B13" s="141"/>
      <c r="C13" s="157"/>
      <c r="D13" s="158">
        <v>218162</v>
      </c>
      <c r="E13" s="159"/>
      <c r="F13" s="160">
        <v>93179</v>
      </c>
      <c r="G13" s="161"/>
      <c r="H13" s="147"/>
    </row>
    <row r="14" spans="1:8" x14ac:dyDescent="0.15">
      <c r="A14" s="148"/>
      <c r="B14" s="149"/>
      <c r="C14" s="150"/>
      <c r="D14" s="151">
        <v>98946</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3.74</v>
      </c>
      <c r="C19" s="162">
        <f>ROUND(VALUE(SUBSTITUTE(実質収支比率等に係る経年分析!G$48,"▲","-")),2)</f>
        <v>4.63</v>
      </c>
      <c r="D19" s="162">
        <f>ROUND(VALUE(SUBSTITUTE(実質収支比率等に係る経年分析!H$48,"▲","-")),2)</f>
        <v>4.21</v>
      </c>
      <c r="E19" s="162">
        <f>ROUND(VALUE(SUBSTITUTE(実質収支比率等に係る経年分析!I$48,"▲","-")),2)</f>
        <v>2.41</v>
      </c>
      <c r="F19" s="162">
        <f>ROUND(VALUE(SUBSTITUTE(実質収支比率等に係る経年分析!J$48,"▲","-")),2)</f>
        <v>2.99</v>
      </c>
    </row>
    <row r="20" spans="1:11" x14ac:dyDescent="0.15">
      <c r="A20" s="162" t="s">
        <v>53</v>
      </c>
      <c r="B20" s="162">
        <f>ROUND(VALUE(SUBSTITUTE(実質収支比率等に係る経年分析!F$47,"▲","-")),2)</f>
        <v>16.29</v>
      </c>
      <c r="C20" s="162">
        <f>ROUND(VALUE(SUBSTITUTE(実質収支比率等に係る経年分析!G$47,"▲","-")),2)</f>
        <v>15.63</v>
      </c>
      <c r="D20" s="162">
        <f>ROUND(VALUE(SUBSTITUTE(実質収支比率等に係る経年分析!H$47,"▲","-")),2)</f>
        <v>18.559999999999999</v>
      </c>
      <c r="E20" s="162">
        <f>ROUND(VALUE(SUBSTITUTE(実質収支比率等に係る経年分析!I$47,"▲","-")),2)</f>
        <v>18.57</v>
      </c>
      <c r="F20" s="162">
        <f>ROUND(VALUE(SUBSTITUTE(実質収支比率等に係る経年分析!J$47,"▲","-")),2)</f>
        <v>15</v>
      </c>
    </row>
    <row r="21" spans="1:11" x14ac:dyDescent="0.15">
      <c r="A21" s="162" t="s">
        <v>54</v>
      </c>
      <c r="B21" s="162">
        <f>IF(ISNUMBER(VALUE(SUBSTITUTE(実質収支比率等に係る経年分析!F$49,"▲","-"))),ROUND(VALUE(SUBSTITUTE(実質収支比率等に係る経年分析!F$49,"▲","-")),2),NA())</f>
        <v>-0.15</v>
      </c>
      <c r="C21" s="162">
        <f>IF(ISNUMBER(VALUE(SUBSTITUTE(実質収支比率等に係る経年分析!G$49,"▲","-"))),ROUND(VALUE(SUBSTITUTE(実質収支比率等に係る経年分析!G$49,"▲","-")),2),NA())</f>
        <v>0.63</v>
      </c>
      <c r="D21" s="162">
        <f>IF(ISNUMBER(VALUE(SUBSTITUTE(実質収支比率等に係る経年分析!H$49,"▲","-"))),ROUND(VALUE(SUBSTITUTE(実質収支比率等に係る経年分析!H$49,"▲","-")),2),NA())</f>
        <v>-0.57999999999999996</v>
      </c>
      <c r="E21" s="162">
        <f>IF(ISNUMBER(VALUE(SUBSTITUTE(実質収支比率等に係る経年分析!I$49,"▲","-"))),ROUND(VALUE(SUBSTITUTE(実質収支比率等に係る経年分析!I$49,"▲","-")),2),NA())</f>
        <v>-1.8</v>
      </c>
      <c r="F21" s="162">
        <f>IF(ISNUMBER(VALUE(SUBSTITUTE(実質収支比率等に係る経年分析!J$49,"▲","-"))),ROUND(VALUE(SUBSTITUTE(実質収支比率等に係る経年分析!J$49,"▲","-")),2),NA())</f>
        <v>-2.91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旅客定期航路事業特別会計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診療所特別会計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漁業集落排水事業会計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0.01</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0.12</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0.49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0.41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0.41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3.72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4.62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4.1900000000000004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2.39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2.97</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5.17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5.79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6.39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5.76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4021</v>
      </c>
      <c r="E42" s="164"/>
      <c r="F42" s="164"/>
      <c r="G42" s="164">
        <f>'実質公債費比率（分子）の構造'!L$52</f>
        <v>3878</v>
      </c>
      <c r="H42" s="164"/>
      <c r="I42" s="164"/>
      <c r="J42" s="164">
        <f>'実質公債費比率（分子）の構造'!M$52</f>
        <v>3859</v>
      </c>
      <c r="K42" s="164"/>
      <c r="L42" s="164"/>
      <c r="M42" s="164">
        <f>'実質公債費比率（分子）の構造'!N$52</f>
        <v>3850</v>
      </c>
      <c r="N42" s="164"/>
      <c r="O42" s="164"/>
      <c r="P42" s="164">
        <f>'実質公債費比率（分子）の構造'!O$52</f>
        <v>3817</v>
      </c>
    </row>
    <row r="43" spans="1:16" x14ac:dyDescent="0.15">
      <c r="A43" s="164" t="s">
        <v>16</v>
      </c>
      <c r="B43" s="164">
        <f>'実質公債費比率（分子）の構造'!K$51</f>
        <v>1</v>
      </c>
      <c r="C43" s="164"/>
      <c r="D43" s="164"/>
      <c r="E43" s="164">
        <f>'実質公債費比率（分子）の構造'!L$51</f>
        <v>1</v>
      </c>
      <c r="F43" s="164"/>
      <c r="G43" s="164"/>
      <c r="H43" s="164">
        <f>'実質公債費比率（分子）の構造'!M$51</f>
        <v>1</v>
      </c>
      <c r="I43" s="164"/>
      <c r="J43" s="164"/>
      <c r="K43" s="164">
        <f>'実質公債費比率（分子）の構造'!N$51</f>
        <v>2</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69</v>
      </c>
      <c r="C45" s="164"/>
      <c r="D45" s="164"/>
      <c r="E45" s="164">
        <f>'実質公債費比率（分子）の構造'!L$49</f>
        <v>100</v>
      </c>
      <c r="F45" s="164"/>
      <c r="G45" s="164"/>
      <c r="H45" s="164">
        <f>'実質公債費比率（分子）の構造'!M$49</f>
        <v>138</v>
      </c>
      <c r="I45" s="164"/>
      <c r="J45" s="164"/>
      <c r="K45" s="164">
        <f>'実質公債費比率（分子）の構造'!N$49</f>
        <v>137</v>
      </c>
      <c r="L45" s="164"/>
      <c r="M45" s="164"/>
      <c r="N45" s="164">
        <f>'実質公債費比率（分子）の構造'!O$49</f>
        <v>142</v>
      </c>
      <c r="O45" s="164"/>
      <c r="P45" s="164"/>
    </row>
    <row r="46" spans="1:16" x14ac:dyDescent="0.15">
      <c r="A46" s="164" t="s">
        <v>64</v>
      </c>
      <c r="B46" s="164">
        <f>'実質公債費比率（分子）の構造'!K$48</f>
        <v>250</v>
      </c>
      <c r="C46" s="164"/>
      <c r="D46" s="164"/>
      <c r="E46" s="164">
        <f>'実質公債費比率（分子）の構造'!L$48</f>
        <v>241</v>
      </c>
      <c r="F46" s="164"/>
      <c r="G46" s="164"/>
      <c r="H46" s="164">
        <f>'実質公債費比率（分子）の構造'!M$48</f>
        <v>240</v>
      </c>
      <c r="I46" s="164"/>
      <c r="J46" s="164"/>
      <c r="K46" s="164">
        <f>'実質公債費比率（分子）の構造'!N$48</f>
        <v>225</v>
      </c>
      <c r="L46" s="164"/>
      <c r="M46" s="164"/>
      <c r="N46" s="164">
        <f>'実質公債費比率（分子）の構造'!O$48</f>
        <v>220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4528</v>
      </c>
      <c r="C49" s="164"/>
      <c r="D49" s="164"/>
      <c r="E49" s="164">
        <f>'実質公債費比率（分子）の構造'!L$45</f>
        <v>4612</v>
      </c>
      <c r="F49" s="164"/>
      <c r="G49" s="164"/>
      <c r="H49" s="164">
        <f>'実質公債費比率（分子）の構造'!M$45</f>
        <v>4730</v>
      </c>
      <c r="I49" s="164"/>
      <c r="J49" s="164"/>
      <c r="K49" s="164">
        <f>'実質公債費比率（分子）の構造'!N$45</f>
        <v>4762</v>
      </c>
      <c r="L49" s="164"/>
      <c r="M49" s="164"/>
      <c r="N49" s="164">
        <f>'実質公債費比率（分子）の構造'!O$45</f>
        <v>4754</v>
      </c>
      <c r="O49" s="164"/>
      <c r="P49" s="164"/>
    </row>
    <row r="50" spans="1:16" x14ac:dyDescent="0.15">
      <c r="A50" s="164" t="s">
        <v>67</v>
      </c>
      <c r="B50" s="164" t="e">
        <f>NA()</f>
        <v>#N/A</v>
      </c>
      <c r="C50" s="164">
        <f>IF(ISNUMBER('実質公債費比率（分子）の構造'!K$53),'実質公債費比率（分子）の構造'!K$53,NA())</f>
        <v>827</v>
      </c>
      <c r="D50" s="164" t="e">
        <f>NA()</f>
        <v>#N/A</v>
      </c>
      <c r="E50" s="164" t="e">
        <f>NA()</f>
        <v>#N/A</v>
      </c>
      <c r="F50" s="164">
        <f>IF(ISNUMBER('実質公債費比率（分子）の構造'!L$53),'実質公債費比率（分子）の構造'!L$53,NA())</f>
        <v>1076</v>
      </c>
      <c r="G50" s="164" t="e">
        <f>NA()</f>
        <v>#N/A</v>
      </c>
      <c r="H50" s="164" t="e">
        <f>NA()</f>
        <v>#N/A</v>
      </c>
      <c r="I50" s="164">
        <f>IF(ISNUMBER('実質公債費比率（分子）の構造'!M$53),'実質公債費比率（分子）の構造'!M$53,NA())</f>
        <v>1250</v>
      </c>
      <c r="J50" s="164" t="e">
        <f>NA()</f>
        <v>#N/A</v>
      </c>
      <c r="K50" s="164" t="e">
        <f>NA()</f>
        <v>#N/A</v>
      </c>
      <c r="L50" s="164">
        <f>IF(ISNUMBER('実質公債費比率（分子）の構造'!N$53),'実質公債費比率（分子）の構造'!N$53,NA())</f>
        <v>1276</v>
      </c>
      <c r="M50" s="164" t="e">
        <f>NA()</f>
        <v>#N/A</v>
      </c>
      <c r="N50" s="164" t="e">
        <f>NA()</f>
        <v>#N/A</v>
      </c>
      <c r="O50" s="164">
        <f>IF(ISNUMBER('実質公債費比率（分子）の構造'!O$53),'実質公債費比率（分子）の構造'!O$53,NA())</f>
        <v>1299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33626</v>
      </c>
      <c r="E56" s="163"/>
      <c r="F56" s="163"/>
      <c r="G56" s="163">
        <f>'将来負担比率（分子）の構造'!J$52</f>
        <v>32114</v>
      </c>
      <c r="H56" s="163"/>
      <c r="I56" s="163"/>
      <c r="J56" s="163">
        <f>'将来負担比率（分子）の構造'!K$52</f>
        <v>30226</v>
      </c>
      <c r="K56" s="163"/>
      <c r="L56" s="163"/>
      <c r="M56" s="163">
        <f>'将来負担比率（分子）の構造'!L$52</f>
        <v>29231</v>
      </c>
      <c r="N56" s="163"/>
      <c r="O56" s="163"/>
      <c r="P56" s="163">
        <f>'将来負担比率（分子）の構造'!M$52</f>
        <v>27646</v>
      </c>
    </row>
    <row r="57" spans="1:16" x14ac:dyDescent="0.15">
      <c r="A57" s="163" t="s">
        <v>42</v>
      </c>
      <c r="B57" s="163"/>
      <c r="C57" s="163"/>
      <c r="D57" s="163">
        <f>'将来負担比率（分子）の構造'!I$51</f>
        <v>1978</v>
      </c>
      <c r="E57" s="163"/>
      <c r="F57" s="163"/>
      <c r="G57" s="163">
        <f>'将来負担比率（分子）の構造'!J$51</f>
        <v>1891</v>
      </c>
      <c r="H57" s="163"/>
      <c r="I57" s="163"/>
      <c r="J57" s="163">
        <f>'将来負担比率（分子）の構造'!K$51</f>
        <v>1929</v>
      </c>
      <c r="K57" s="163"/>
      <c r="L57" s="163"/>
      <c r="M57" s="163">
        <f>'将来負担比率（分子）の構造'!L$51</f>
        <v>1812</v>
      </c>
      <c r="N57" s="163"/>
      <c r="O57" s="163"/>
      <c r="P57" s="163">
        <f>'将来負担比率（分子）の構造'!M$51</f>
        <v>1831</v>
      </c>
    </row>
    <row r="58" spans="1:16" x14ac:dyDescent="0.15">
      <c r="A58" s="163" t="s">
        <v>41</v>
      </c>
      <c r="B58" s="163"/>
      <c r="C58" s="163"/>
      <c r="D58" s="163">
        <f>'将来負担比率（分子）の構造'!I$50</f>
        <v>12530</v>
      </c>
      <c r="E58" s="163"/>
      <c r="F58" s="163"/>
      <c r="G58" s="163">
        <f>'将来負担比率（分子）の構造'!J$50</f>
        <v>13303</v>
      </c>
      <c r="H58" s="163"/>
      <c r="I58" s="163"/>
      <c r="J58" s="163">
        <f>'将来負担比率（分子）の構造'!K$50</f>
        <v>13341</v>
      </c>
      <c r="K58" s="163"/>
      <c r="L58" s="163"/>
      <c r="M58" s="163">
        <f>'将来負担比率（分子）の構造'!L$50</f>
        <v>12814</v>
      </c>
      <c r="N58" s="163"/>
      <c r="O58" s="163"/>
      <c r="P58" s="163">
        <f>'将来負担比率（分子）の構造'!M$50</f>
        <v>11970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99</v>
      </c>
      <c r="C61" s="163"/>
      <c r="D61" s="163"/>
      <c r="E61" s="163">
        <f>'将来負担比率（分子）の構造'!J$46</f>
        <v>91</v>
      </c>
      <c r="F61" s="163"/>
      <c r="G61" s="163"/>
      <c r="H61" s="163">
        <f>'将来負担比率（分子）の構造'!K$46</f>
        <v>85</v>
      </c>
      <c r="I61" s="163"/>
      <c r="J61" s="163"/>
      <c r="K61" s="163">
        <f>'将来負担比率（分子）の構造'!L$46</f>
        <v>234</v>
      </c>
      <c r="L61" s="163"/>
      <c r="M61" s="163"/>
      <c r="N61" s="163">
        <f>'将来負担比率（分子）の構造'!M$46</f>
        <v>213</v>
      </c>
      <c r="O61" s="163"/>
      <c r="P61" s="163"/>
    </row>
    <row r="62" spans="1:16" x14ac:dyDescent="0.15">
      <c r="A62" s="163" t="s">
        <v>35</v>
      </c>
      <c r="B62" s="163">
        <f>'将来負担比率（分子）の構造'!I$45</f>
        <v>2235</v>
      </c>
      <c r="C62" s="163"/>
      <c r="D62" s="163"/>
      <c r="E62" s="163">
        <f>'将来負担比率（分子）の構造'!J$45</f>
        <v>2579</v>
      </c>
      <c r="F62" s="163"/>
      <c r="G62" s="163"/>
      <c r="H62" s="163">
        <f>'将来負担比率（分子）の構造'!K$45</f>
        <v>2926</v>
      </c>
      <c r="I62" s="163"/>
      <c r="J62" s="163"/>
      <c r="K62" s="163">
        <f>'将来負担比率（分子）の構造'!L$45</f>
        <v>3045</v>
      </c>
      <c r="L62" s="163"/>
      <c r="M62" s="163"/>
      <c r="N62" s="163">
        <f>'将来負担比率（分子）の構造'!M$45</f>
        <v>2881</v>
      </c>
      <c r="O62" s="163"/>
      <c r="P62" s="163"/>
    </row>
    <row r="63" spans="1:16" x14ac:dyDescent="0.15">
      <c r="A63" s="163" t="s">
        <v>34</v>
      </c>
      <c r="B63" s="163">
        <f>'将来負担比率（分子）の構造'!I$44</f>
        <v>1048</v>
      </c>
      <c r="C63" s="163"/>
      <c r="D63" s="163"/>
      <c r="E63" s="163">
        <f>'将来負担比率（分子）の構造'!J$44</f>
        <v>1181</v>
      </c>
      <c r="F63" s="163"/>
      <c r="G63" s="163"/>
      <c r="H63" s="163">
        <f>'将来負担比率（分子）の構造'!K$44</f>
        <v>1080</v>
      </c>
      <c r="I63" s="163"/>
      <c r="J63" s="163"/>
      <c r="K63" s="163">
        <f>'将来負担比率（分子）の構造'!L$44</f>
        <v>1042</v>
      </c>
      <c r="L63" s="163"/>
      <c r="M63" s="163"/>
      <c r="N63" s="163">
        <f>'将来負担比率（分子）の構造'!M$44</f>
        <v>936</v>
      </c>
      <c r="O63" s="163"/>
      <c r="P63" s="163"/>
    </row>
    <row r="64" spans="1:16" x14ac:dyDescent="0.15">
      <c r="A64" s="163" t="s">
        <v>33</v>
      </c>
      <c r="B64" s="163">
        <f>'将来負担比率（分子）の構造'!I$43</f>
        <v>2278</v>
      </c>
      <c r="C64" s="163"/>
      <c r="D64" s="163"/>
      <c r="E64" s="163">
        <f>'将来負担比率（分子）の構造'!J$43</f>
        <v>2106</v>
      </c>
      <c r="F64" s="163"/>
      <c r="G64" s="163"/>
      <c r="H64" s="163">
        <f>'将来負担比率（分子）の構造'!K$43</f>
        <v>1948</v>
      </c>
      <c r="I64" s="163"/>
      <c r="J64" s="163"/>
      <c r="K64" s="163">
        <f>'将来負担比率（分子）の構造'!L$43</f>
        <v>1814</v>
      </c>
      <c r="L64" s="163"/>
      <c r="M64" s="163"/>
      <c r="N64" s="163">
        <f>'将来負担比率（分子）の構造'!M$43</f>
        <v>1731</v>
      </c>
      <c r="O64" s="163"/>
      <c r="P64" s="163"/>
    </row>
    <row r="65" spans="1:16" x14ac:dyDescent="0.15">
      <c r="A65" s="163" t="s">
        <v>32</v>
      </c>
      <c r="B65" s="163">
        <f>'将来負担比率（分子）の構造'!I$42</f>
        <v>126</v>
      </c>
      <c r="C65" s="163"/>
      <c r="D65" s="163"/>
      <c r="E65" s="163">
        <f>'将来負担比率（分子）の構造'!J$42</f>
        <v>115</v>
      </c>
      <c r="F65" s="163"/>
      <c r="G65" s="163"/>
      <c r="H65" s="163">
        <f>'将来負担比率（分子）の構造'!K$42</f>
        <v>104</v>
      </c>
      <c r="I65" s="163"/>
      <c r="J65" s="163"/>
      <c r="K65" s="163">
        <f>'将来負担比率（分子）の構造'!L$42</f>
        <v>93</v>
      </c>
      <c r="L65" s="163"/>
      <c r="M65" s="163"/>
      <c r="N65" s="163">
        <f>'将来負担比率（分子）の構造'!M$42</f>
        <v>81</v>
      </c>
      <c r="O65" s="163"/>
      <c r="P65" s="163"/>
    </row>
    <row r="66" spans="1:16" x14ac:dyDescent="0.15">
      <c r="A66" s="163" t="s">
        <v>31</v>
      </c>
      <c r="B66" s="163">
        <f>'将来負担比率（分子）の構造'!I$41</f>
        <v>43761</v>
      </c>
      <c r="C66" s="163"/>
      <c r="D66" s="163"/>
      <c r="E66" s="163">
        <f>'将来負担比率（分子）の構造'!J$41</f>
        <v>42843</v>
      </c>
      <c r="F66" s="163"/>
      <c r="G66" s="163"/>
      <c r="H66" s="163">
        <f>'将来負担比率（分子）の構造'!K$41</f>
        <v>41339</v>
      </c>
      <c r="I66" s="163"/>
      <c r="J66" s="163"/>
      <c r="K66" s="163">
        <f>'将来負担比率（分子）の構造'!L$41</f>
        <v>40147</v>
      </c>
      <c r="L66" s="163"/>
      <c r="M66" s="163"/>
      <c r="N66" s="163">
        <f>'将来負担比率（分子）の構造'!M$41</f>
        <v>39374</v>
      </c>
      <c r="O66" s="163"/>
      <c r="P66" s="163"/>
    </row>
    <row r="67" spans="1:16" x14ac:dyDescent="0.15">
      <c r="A67" s="163" t="s">
        <v>71</v>
      </c>
      <c r="B67" s="163" t="e">
        <f>NA()</f>
        <v>#N/A</v>
      </c>
      <c r="C67" s="163">
        <f>IF(ISNUMBER('将来負担比率（分子）の構造'!I$53), IF('将来負担比率（分子）の構造'!I$53 &lt; 0, 0, '将来負担比率（分子）の構造'!I$53), NA())</f>
        <v>1414</v>
      </c>
      <c r="D67" s="163" t="e">
        <f>NA()</f>
        <v>#N/A</v>
      </c>
      <c r="E67" s="163" t="e">
        <f>NA()</f>
        <v>#N/A</v>
      </c>
      <c r="F67" s="163">
        <f>IF(ISNUMBER('将来負担比率（分子）の構造'!J$53), IF('将来負担比率（分子）の構造'!J$53 &lt; 0, 0, '将来負担比率（分子）の構造'!J$53), NA())</f>
        <v>1607</v>
      </c>
      <c r="G67" s="163" t="e">
        <f>NA()</f>
        <v>#N/A</v>
      </c>
      <c r="H67" s="163" t="e">
        <f>NA()</f>
        <v>#N/A</v>
      </c>
      <c r="I67" s="163">
        <f>IF(ISNUMBER('将来負担比率（分子）の構造'!K$53), IF('将来負担比率（分子）の構造'!K$53 &lt; 0, 0, '将来負担比率（分子）の構造'!K$53), NA())</f>
        <v>1988</v>
      </c>
      <c r="J67" s="163" t="e">
        <f>NA()</f>
        <v>#N/A</v>
      </c>
      <c r="K67" s="163" t="e">
        <f>NA()</f>
        <v>#N/A</v>
      </c>
      <c r="L67" s="163">
        <f>IF(ISNUMBER('将来負担比率（分子）の構造'!L$53), IF('将来負担比率（分子）の構造'!L$53 &lt; 0, 0, '将来負担比率（分子）の構造'!L$53), NA())</f>
        <v>2517</v>
      </c>
      <c r="M67" s="163" t="e">
        <f>NA()</f>
        <v>#N/A</v>
      </c>
      <c r="N67" s="163" t="e">
        <f>NA()</f>
        <v>#N/A</v>
      </c>
      <c r="O67" s="163">
        <f>IF(ISNUMBER('将来負担比率（分子）の構造'!M$53), IF('将来負担比率（分子）の構造'!M$53 &lt; 0, 0, '将来負担比率（分子）の構造'!M$53), NA())</f>
        <v>3769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3158</v>
      </c>
      <c r="C72" s="167">
        <f>基金残高に係る経年分析!G55</f>
        <v>3158</v>
      </c>
      <c r="D72" s="167">
        <f>基金残高に係る経年分析!H55</f>
        <v>2560</v>
      </c>
    </row>
    <row r="73" spans="1:16" x14ac:dyDescent="0.15">
      <c r="A73" s="166" t="s">
        <v>74</v>
      </c>
      <c r="B73" s="167">
        <f>基金残高に係る経年分析!F56</f>
        <v>4510</v>
      </c>
      <c r="C73" s="167">
        <f>基金残高に係る経年分析!G56</f>
        <v>3935</v>
      </c>
      <c r="D73" s="167">
        <f>基金残高に係る経年分析!H56</f>
        <v>3631</v>
      </c>
    </row>
    <row r="74" spans="1:16" x14ac:dyDescent="0.15">
      <c r="A74" s="166" t="s">
        <v>75</v>
      </c>
      <c r="B74" s="167">
        <f>基金残高に係る経年分析!F57</f>
        <v>8691</v>
      </c>
      <c r="C74" s="167">
        <f>基金残高に係る経年分析!G57</f>
        <v>8558</v>
      </c>
      <c r="D74" s="167">
        <f>基金残高に係る経年分析!H57</f>
        <v>8498</v>
      </c>
    </row>
  </sheetData>
  <sheetProtection algorithmName="SHA-512" hashValue="hmXgjUZ7nc3R9emf2SWZwu/0TOF2bFUWQE/ztr62zkBay1L4m1dzSJCy6iOZe2K7dHsz1R8t9cefy729uOEh/w==" saltValue="6TgTPdx/bOlhp7BJ95Zw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3052945</v>
      </c>
      <c r="S5" s="677"/>
      <c r="T5" s="677"/>
      <c r="U5" s="677"/>
      <c r="V5" s="677"/>
      <c r="W5" s="677"/>
      <c r="X5" s="677"/>
      <c r="Y5" s="702"/>
      <c r="Z5" s="715">
        <v>8.9</v>
      </c>
      <c r="AA5" s="715"/>
      <c r="AB5" s="715"/>
      <c r="AC5" s="715"/>
      <c r="AD5" s="716">
        <v>3052945</v>
      </c>
      <c r="AE5" s="716"/>
      <c r="AF5" s="716"/>
      <c r="AG5" s="716"/>
      <c r="AH5" s="716"/>
      <c r="AI5" s="716"/>
      <c r="AJ5" s="716"/>
      <c r="AK5" s="716"/>
      <c r="AL5" s="703">
        <v>17.7</v>
      </c>
      <c r="AM5" s="685"/>
      <c r="AN5" s="685"/>
      <c r="AO5" s="704"/>
      <c r="AP5" s="679" t="s">
        <v>216</v>
      </c>
      <c r="AQ5" s="680"/>
      <c r="AR5" s="680"/>
      <c r="AS5" s="680"/>
      <c r="AT5" s="680"/>
      <c r="AU5" s="680"/>
      <c r="AV5" s="680"/>
      <c r="AW5" s="680"/>
      <c r="AX5" s="680"/>
      <c r="AY5" s="680"/>
      <c r="AZ5" s="680"/>
      <c r="BA5" s="680"/>
      <c r="BB5" s="680"/>
      <c r="BC5" s="680"/>
      <c r="BD5" s="680"/>
      <c r="BE5" s="680"/>
      <c r="BF5" s="681"/>
      <c r="BG5" s="621">
        <v>3040950</v>
      </c>
      <c r="BH5" s="622"/>
      <c r="BI5" s="622"/>
      <c r="BJ5" s="622"/>
      <c r="BK5" s="622"/>
      <c r="BL5" s="622"/>
      <c r="BM5" s="622"/>
      <c r="BN5" s="623"/>
      <c r="BO5" s="659">
        <v>99.6</v>
      </c>
      <c r="BP5" s="659"/>
      <c r="BQ5" s="659"/>
      <c r="BR5" s="659"/>
      <c r="BS5" s="660">
        <v>13584</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306358</v>
      </c>
      <c r="S6" s="622"/>
      <c r="T6" s="622"/>
      <c r="U6" s="622"/>
      <c r="V6" s="622"/>
      <c r="W6" s="622"/>
      <c r="X6" s="622"/>
      <c r="Y6" s="623"/>
      <c r="Z6" s="659">
        <v>0.9</v>
      </c>
      <c r="AA6" s="659"/>
      <c r="AB6" s="659"/>
      <c r="AC6" s="659"/>
      <c r="AD6" s="660">
        <v>306358</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3040950</v>
      </c>
      <c r="BH6" s="622"/>
      <c r="BI6" s="622"/>
      <c r="BJ6" s="622"/>
      <c r="BK6" s="622"/>
      <c r="BL6" s="622"/>
      <c r="BM6" s="622"/>
      <c r="BN6" s="623"/>
      <c r="BO6" s="659">
        <v>99.6</v>
      </c>
      <c r="BP6" s="659"/>
      <c r="BQ6" s="659"/>
      <c r="BR6" s="659"/>
      <c r="BS6" s="660">
        <v>13584</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189905</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189905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1642</v>
      </c>
      <c r="S7" s="622"/>
      <c r="T7" s="622"/>
      <c r="U7" s="622"/>
      <c r="V7" s="622"/>
      <c r="W7" s="622"/>
      <c r="X7" s="622"/>
      <c r="Y7" s="623"/>
      <c r="Z7" s="659">
        <v>0</v>
      </c>
      <c r="AA7" s="659"/>
      <c r="AB7" s="659"/>
      <c r="AC7" s="659"/>
      <c r="AD7" s="660">
        <v>1642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1418668</v>
      </c>
      <c r="BH7" s="622"/>
      <c r="BI7" s="622"/>
      <c r="BJ7" s="622"/>
      <c r="BK7" s="622"/>
      <c r="BL7" s="622"/>
      <c r="BM7" s="622"/>
      <c r="BN7" s="623"/>
      <c r="BO7" s="659">
        <v>46.5</v>
      </c>
      <c r="BP7" s="659"/>
      <c r="BQ7" s="659"/>
      <c r="BR7" s="659"/>
      <c r="BS7" s="660">
        <v>13584</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4447784</v>
      </c>
      <c r="CS7" s="622"/>
      <c r="CT7" s="622"/>
      <c r="CU7" s="622"/>
      <c r="CV7" s="622"/>
      <c r="CW7" s="622"/>
      <c r="CX7" s="622"/>
      <c r="CY7" s="623"/>
      <c r="CZ7" s="659">
        <v>13.2</v>
      </c>
      <c r="DA7" s="659"/>
      <c r="DB7" s="659"/>
      <c r="DC7" s="659"/>
      <c r="DD7" s="627">
        <v>380056</v>
      </c>
      <c r="DE7" s="622"/>
      <c r="DF7" s="622"/>
      <c r="DG7" s="622"/>
      <c r="DH7" s="622"/>
      <c r="DI7" s="622"/>
      <c r="DJ7" s="622"/>
      <c r="DK7" s="622"/>
      <c r="DL7" s="622"/>
      <c r="DM7" s="622"/>
      <c r="DN7" s="622"/>
      <c r="DO7" s="622"/>
      <c r="DP7" s="623"/>
      <c r="DQ7" s="627">
        <v>2956947</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18590</v>
      </c>
      <c r="S8" s="622"/>
      <c r="T8" s="622"/>
      <c r="U8" s="622"/>
      <c r="V8" s="622"/>
      <c r="W8" s="622"/>
      <c r="X8" s="622"/>
      <c r="Y8" s="623"/>
      <c r="Z8" s="659">
        <v>0.1</v>
      </c>
      <c r="AA8" s="659"/>
      <c r="AB8" s="659"/>
      <c r="AC8" s="659"/>
      <c r="AD8" s="660">
        <v>18590</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40429</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7299294</v>
      </c>
      <c r="CS8" s="622"/>
      <c r="CT8" s="622"/>
      <c r="CU8" s="622"/>
      <c r="CV8" s="622"/>
      <c r="CW8" s="622"/>
      <c r="CX8" s="622"/>
      <c r="CY8" s="623"/>
      <c r="CZ8" s="659">
        <v>21.7</v>
      </c>
      <c r="DA8" s="659"/>
      <c r="DB8" s="659"/>
      <c r="DC8" s="659"/>
      <c r="DD8" s="627">
        <v>479623</v>
      </c>
      <c r="DE8" s="622"/>
      <c r="DF8" s="622"/>
      <c r="DG8" s="622"/>
      <c r="DH8" s="622"/>
      <c r="DI8" s="622"/>
      <c r="DJ8" s="622"/>
      <c r="DK8" s="622"/>
      <c r="DL8" s="622"/>
      <c r="DM8" s="622"/>
      <c r="DN8" s="622"/>
      <c r="DO8" s="622"/>
      <c r="DP8" s="623"/>
      <c r="DQ8" s="627">
        <v>3664327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27965</v>
      </c>
      <c r="S9" s="622"/>
      <c r="T9" s="622"/>
      <c r="U9" s="622"/>
      <c r="V9" s="622"/>
      <c r="W9" s="622"/>
      <c r="X9" s="622"/>
      <c r="Y9" s="623"/>
      <c r="Z9" s="659">
        <v>0.1</v>
      </c>
      <c r="AA9" s="659"/>
      <c r="AB9" s="659"/>
      <c r="AC9" s="659"/>
      <c r="AD9" s="660">
        <v>27965</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1184696</v>
      </c>
      <c r="BH9" s="622"/>
      <c r="BI9" s="622"/>
      <c r="BJ9" s="622"/>
      <c r="BK9" s="622"/>
      <c r="BL9" s="622"/>
      <c r="BM9" s="622"/>
      <c r="BN9" s="623"/>
      <c r="BO9" s="659">
        <v>38.799999999999997</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4521781</v>
      </c>
      <c r="CS9" s="622"/>
      <c r="CT9" s="622"/>
      <c r="CU9" s="622"/>
      <c r="CV9" s="622"/>
      <c r="CW9" s="622"/>
      <c r="CX9" s="622"/>
      <c r="CY9" s="623"/>
      <c r="CZ9" s="659">
        <v>13.4</v>
      </c>
      <c r="DA9" s="659"/>
      <c r="DB9" s="659"/>
      <c r="DC9" s="659"/>
      <c r="DD9" s="627">
        <v>689695</v>
      </c>
      <c r="DE9" s="622"/>
      <c r="DF9" s="622"/>
      <c r="DG9" s="622"/>
      <c r="DH9" s="622"/>
      <c r="DI9" s="622"/>
      <c r="DJ9" s="622"/>
      <c r="DK9" s="622"/>
      <c r="DL9" s="622"/>
      <c r="DM9" s="622"/>
      <c r="DN9" s="622"/>
      <c r="DO9" s="622"/>
      <c r="DP9" s="623"/>
      <c r="DQ9" s="627">
        <v>3789653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80251</v>
      </c>
      <c r="BH10" s="622"/>
      <c r="BI10" s="622"/>
      <c r="BJ10" s="622"/>
      <c r="BK10" s="622"/>
      <c r="BL10" s="622"/>
      <c r="BM10" s="622"/>
      <c r="BN10" s="623"/>
      <c r="BO10" s="659">
        <v>2.6</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714242</v>
      </c>
      <c r="S11" s="622"/>
      <c r="T11" s="622"/>
      <c r="U11" s="622"/>
      <c r="V11" s="622"/>
      <c r="W11" s="622"/>
      <c r="X11" s="622"/>
      <c r="Y11" s="623"/>
      <c r="Z11" s="624">
        <v>2.1</v>
      </c>
      <c r="AA11" s="625"/>
      <c r="AB11" s="625"/>
      <c r="AC11" s="626"/>
      <c r="AD11" s="627">
        <v>714242</v>
      </c>
      <c r="AE11" s="622"/>
      <c r="AF11" s="622"/>
      <c r="AG11" s="622"/>
      <c r="AH11" s="622"/>
      <c r="AI11" s="622"/>
      <c r="AJ11" s="622"/>
      <c r="AK11" s="623"/>
      <c r="AL11" s="624">
        <v>4.0999999999999996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113292</v>
      </c>
      <c r="BH11" s="622"/>
      <c r="BI11" s="622"/>
      <c r="BJ11" s="622"/>
      <c r="BK11" s="622"/>
      <c r="BL11" s="622"/>
      <c r="BM11" s="622"/>
      <c r="BN11" s="623"/>
      <c r="BO11" s="659">
        <v>3.7</v>
      </c>
      <c r="BP11" s="659"/>
      <c r="BQ11" s="659"/>
      <c r="BR11" s="659"/>
      <c r="BS11" s="660">
        <v>13584</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3118795</v>
      </c>
      <c r="CS11" s="622"/>
      <c r="CT11" s="622"/>
      <c r="CU11" s="622"/>
      <c r="CV11" s="622"/>
      <c r="CW11" s="622"/>
      <c r="CX11" s="622"/>
      <c r="CY11" s="623"/>
      <c r="CZ11" s="659">
        <v>9.3000000000000007</v>
      </c>
      <c r="DA11" s="659"/>
      <c r="DB11" s="659"/>
      <c r="DC11" s="659"/>
      <c r="DD11" s="627">
        <v>1219205</v>
      </c>
      <c r="DE11" s="622"/>
      <c r="DF11" s="622"/>
      <c r="DG11" s="622"/>
      <c r="DH11" s="622"/>
      <c r="DI11" s="622"/>
      <c r="DJ11" s="622"/>
      <c r="DK11" s="622"/>
      <c r="DL11" s="622"/>
      <c r="DM11" s="622"/>
      <c r="DN11" s="622"/>
      <c r="DO11" s="622"/>
      <c r="DP11" s="623"/>
      <c r="DQ11" s="627">
        <v>901035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1178417</v>
      </c>
      <c r="BH12" s="622"/>
      <c r="BI12" s="622"/>
      <c r="BJ12" s="622"/>
      <c r="BK12" s="622"/>
      <c r="BL12" s="622"/>
      <c r="BM12" s="622"/>
      <c r="BN12" s="623"/>
      <c r="BO12" s="659">
        <v>38.6</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1097680</v>
      </c>
      <c r="CS12" s="622"/>
      <c r="CT12" s="622"/>
      <c r="CU12" s="622"/>
      <c r="CV12" s="622"/>
      <c r="CW12" s="622"/>
      <c r="CX12" s="622"/>
      <c r="CY12" s="623"/>
      <c r="CZ12" s="659">
        <v>3.3</v>
      </c>
      <c r="DA12" s="659"/>
      <c r="DB12" s="659"/>
      <c r="DC12" s="659"/>
      <c r="DD12" s="627">
        <v>233829</v>
      </c>
      <c r="DE12" s="622"/>
      <c r="DF12" s="622"/>
      <c r="DG12" s="622"/>
      <c r="DH12" s="622"/>
      <c r="DI12" s="622"/>
      <c r="DJ12" s="622"/>
      <c r="DK12" s="622"/>
      <c r="DL12" s="622"/>
      <c r="DM12" s="622"/>
      <c r="DN12" s="622"/>
      <c r="DO12" s="622"/>
      <c r="DP12" s="623"/>
      <c r="DQ12" s="627">
        <v>722273</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1158304</v>
      </c>
      <c r="BH13" s="622"/>
      <c r="BI13" s="622"/>
      <c r="BJ13" s="622"/>
      <c r="BK13" s="622"/>
      <c r="BL13" s="622"/>
      <c r="BM13" s="622"/>
      <c r="BN13" s="623"/>
      <c r="BO13" s="659">
        <v>37.9</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3432315</v>
      </c>
      <c r="CS13" s="622"/>
      <c r="CT13" s="622"/>
      <c r="CU13" s="622"/>
      <c r="CV13" s="622"/>
      <c r="CW13" s="622"/>
      <c r="CX13" s="622"/>
      <c r="CY13" s="623"/>
      <c r="CZ13" s="659">
        <v>10.199999999999999</v>
      </c>
      <c r="DA13" s="659"/>
      <c r="DB13" s="659"/>
      <c r="DC13" s="659"/>
      <c r="DD13" s="627">
        <v>2960198</v>
      </c>
      <c r="DE13" s="622"/>
      <c r="DF13" s="622"/>
      <c r="DG13" s="622"/>
      <c r="DH13" s="622"/>
      <c r="DI13" s="622"/>
      <c r="DJ13" s="622"/>
      <c r="DK13" s="622"/>
      <c r="DL13" s="622"/>
      <c r="DM13" s="622"/>
      <c r="DN13" s="622"/>
      <c r="DO13" s="622"/>
      <c r="DP13" s="623"/>
      <c r="DQ13" s="627">
        <v>406985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153466</v>
      </c>
      <c r="BH14" s="622"/>
      <c r="BI14" s="622"/>
      <c r="BJ14" s="622"/>
      <c r="BK14" s="622"/>
      <c r="BL14" s="622"/>
      <c r="BM14" s="622"/>
      <c r="BN14" s="623"/>
      <c r="BO14" s="659">
        <v>5</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1665855</v>
      </c>
      <c r="CS14" s="622"/>
      <c r="CT14" s="622"/>
      <c r="CU14" s="622"/>
      <c r="CV14" s="622"/>
      <c r="CW14" s="622"/>
      <c r="CX14" s="622"/>
      <c r="CY14" s="623"/>
      <c r="CZ14" s="659">
        <v>5</v>
      </c>
      <c r="DA14" s="659"/>
      <c r="DB14" s="659"/>
      <c r="DC14" s="659"/>
      <c r="DD14" s="627">
        <v>822265</v>
      </c>
      <c r="DE14" s="622"/>
      <c r="DF14" s="622"/>
      <c r="DG14" s="622"/>
      <c r="DH14" s="622"/>
      <c r="DI14" s="622"/>
      <c r="DJ14" s="622"/>
      <c r="DK14" s="622"/>
      <c r="DL14" s="622"/>
      <c r="DM14" s="622"/>
      <c r="DN14" s="622"/>
      <c r="DO14" s="622"/>
      <c r="DP14" s="623"/>
      <c r="DQ14" s="627">
        <v>840428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16691</v>
      </c>
      <c r="S15" s="622"/>
      <c r="T15" s="622"/>
      <c r="U15" s="622"/>
      <c r="V15" s="622"/>
      <c r="W15" s="622"/>
      <c r="X15" s="622"/>
      <c r="Y15" s="623"/>
      <c r="Z15" s="659">
        <v>0</v>
      </c>
      <c r="AA15" s="659"/>
      <c r="AB15" s="659"/>
      <c r="AC15" s="659"/>
      <c r="AD15" s="660">
        <v>16691</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290320</v>
      </c>
      <c r="BH15" s="622"/>
      <c r="BI15" s="622"/>
      <c r="BJ15" s="622"/>
      <c r="BK15" s="622"/>
      <c r="BL15" s="622"/>
      <c r="BM15" s="622"/>
      <c r="BN15" s="623"/>
      <c r="BO15" s="659">
        <v>9.5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2888490</v>
      </c>
      <c r="CS15" s="622"/>
      <c r="CT15" s="622"/>
      <c r="CU15" s="622"/>
      <c r="CV15" s="622"/>
      <c r="CW15" s="622"/>
      <c r="CX15" s="622"/>
      <c r="CY15" s="623"/>
      <c r="CZ15" s="659">
        <v>8.6</v>
      </c>
      <c r="DA15" s="659"/>
      <c r="DB15" s="659"/>
      <c r="DC15" s="659"/>
      <c r="DD15" s="627">
        <v>518932</v>
      </c>
      <c r="DE15" s="622"/>
      <c r="DF15" s="622"/>
      <c r="DG15" s="622"/>
      <c r="DH15" s="622"/>
      <c r="DI15" s="622"/>
      <c r="DJ15" s="622"/>
      <c r="DK15" s="622"/>
      <c r="DL15" s="622"/>
      <c r="DM15" s="622"/>
      <c r="DN15" s="622"/>
      <c r="DO15" s="622"/>
      <c r="DP15" s="623"/>
      <c r="DQ15" s="627">
        <v>2228658</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46723</v>
      </c>
      <c r="S16" s="622"/>
      <c r="T16" s="622"/>
      <c r="U16" s="622"/>
      <c r="V16" s="622"/>
      <c r="W16" s="622"/>
      <c r="X16" s="622"/>
      <c r="Y16" s="623"/>
      <c r="Z16" s="659">
        <v>0.1</v>
      </c>
      <c r="AA16" s="659"/>
      <c r="AB16" s="659"/>
      <c r="AC16" s="659"/>
      <c r="AD16" s="660">
        <v>46723</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79</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208215</v>
      </c>
      <c r="CS16" s="622"/>
      <c r="CT16" s="622"/>
      <c r="CU16" s="622"/>
      <c r="CV16" s="622"/>
      <c r="CW16" s="622"/>
      <c r="CX16" s="622"/>
      <c r="CY16" s="623"/>
      <c r="CZ16" s="659">
        <v>0.6</v>
      </c>
      <c r="DA16" s="659"/>
      <c r="DB16" s="659"/>
      <c r="DC16" s="659"/>
      <c r="DD16" s="627" t="s">
        <v>122</v>
      </c>
      <c r="DE16" s="622"/>
      <c r="DF16" s="622"/>
      <c r="DG16" s="622"/>
      <c r="DH16" s="622"/>
      <c r="DI16" s="622"/>
      <c r="DJ16" s="622"/>
      <c r="DK16" s="622"/>
      <c r="DL16" s="622"/>
      <c r="DM16" s="622"/>
      <c r="DN16" s="622"/>
      <c r="DO16" s="622"/>
      <c r="DP16" s="623"/>
      <c r="DQ16" s="627">
        <v>16764</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115681</v>
      </c>
      <c r="S17" s="622"/>
      <c r="T17" s="622"/>
      <c r="U17" s="622"/>
      <c r="V17" s="622"/>
      <c r="W17" s="622"/>
      <c r="X17" s="622"/>
      <c r="Y17" s="623"/>
      <c r="Z17" s="659">
        <v>0.3</v>
      </c>
      <c r="AA17" s="659"/>
      <c r="AB17" s="659"/>
      <c r="AC17" s="659"/>
      <c r="AD17" s="660">
        <v>115681</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4754942</v>
      </c>
      <c r="CS17" s="622"/>
      <c r="CT17" s="622"/>
      <c r="CU17" s="622"/>
      <c r="CV17" s="622"/>
      <c r="CW17" s="622"/>
      <c r="CX17" s="622"/>
      <c r="CY17" s="623"/>
      <c r="CZ17" s="659">
        <v>14.1</v>
      </c>
      <c r="DA17" s="659"/>
      <c r="DB17" s="659"/>
      <c r="DC17" s="659"/>
      <c r="DD17" s="627" t="s">
        <v>122</v>
      </c>
      <c r="DE17" s="622"/>
      <c r="DF17" s="622"/>
      <c r="DG17" s="622"/>
      <c r="DH17" s="622"/>
      <c r="DI17" s="622"/>
      <c r="DJ17" s="622"/>
      <c r="DK17" s="622"/>
      <c r="DL17" s="622"/>
      <c r="DM17" s="622"/>
      <c r="DN17" s="622"/>
      <c r="DO17" s="622"/>
      <c r="DP17" s="623"/>
      <c r="DQ17" s="627">
        <v>4552354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4609</v>
      </c>
      <c r="S18" s="622"/>
      <c r="T18" s="622"/>
      <c r="U18" s="622"/>
      <c r="V18" s="622"/>
      <c r="W18" s="622"/>
      <c r="X18" s="622"/>
      <c r="Y18" s="623"/>
      <c r="Z18" s="659">
        <v>0</v>
      </c>
      <c r="AA18" s="659"/>
      <c r="AB18" s="659"/>
      <c r="AC18" s="659"/>
      <c r="AD18" s="660">
        <v>4609</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v>22024</v>
      </c>
      <c r="CS18" s="622"/>
      <c r="CT18" s="622"/>
      <c r="CU18" s="622"/>
      <c r="CV18" s="622"/>
      <c r="CW18" s="622"/>
      <c r="CX18" s="622"/>
      <c r="CY18" s="623"/>
      <c r="CZ18" s="659">
        <v>0.1</v>
      </c>
      <c r="DA18" s="659"/>
      <c r="DB18" s="659"/>
      <c r="DC18" s="659"/>
      <c r="DD18" s="627" t="s">
        <v>122</v>
      </c>
      <c r="DE18" s="622"/>
      <c r="DF18" s="622"/>
      <c r="DG18" s="622"/>
      <c r="DH18" s="622"/>
      <c r="DI18" s="622"/>
      <c r="DJ18" s="622"/>
      <c r="DK18" s="622"/>
      <c r="DL18" s="622"/>
      <c r="DM18" s="622"/>
      <c r="DN18" s="622"/>
      <c r="DO18" s="622"/>
      <c r="DP18" s="623"/>
      <c r="DQ18" s="627">
        <v>22024</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111072</v>
      </c>
      <c r="S19" s="622"/>
      <c r="T19" s="622"/>
      <c r="U19" s="622"/>
      <c r="V19" s="622"/>
      <c r="W19" s="622"/>
      <c r="X19" s="622"/>
      <c r="Y19" s="623"/>
      <c r="Z19" s="659">
        <v>0.3</v>
      </c>
      <c r="AA19" s="659"/>
      <c r="AB19" s="659"/>
      <c r="AC19" s="659"/>
      <c r="AD19" s="660">
        <v>111072</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11995</v>
      </c>
      <c r="BH19" s="622"/>
      <c r="BI19" s="622"/>
      <c r="BJ19" s="622"/>
      <c r="BK19" s="622"/>
      <c r="BL19" s="622"/>
      <c r="BM19" s="622"/>
      <c r="BN19" s="623"/>
      <c r="BO19" s="659">
        <v>0.4</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11995</v>
      </c>
      <c r="BH20" s="622"/>
      <c r="BI20" s="622"/>
      <c r="BJ20" s="622"/>
      <c r="BK20" s="622"/>
      <c r="BL20" s="622"/>
      <c r="BM20" s="622"/>
      <c r="BN20" s="623"/>
      <c r="BO20" s="659">
        <v>0.4</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33647080</v>
      </c>
      <c r="CS20" s="622"/>
      <c r="CT20" s="622"/>
      <c r="CU20" s="622"/>
      <c r="CV20" s="622"/>
      <c r="CW20" s="622"/>
      <c r="CX20" s="622"/>
      <c r="CY20" s="623"/>
      <c r="CZ20" s="659">
        <v>100</v>
      </c>
      <c r="DA20" s="659"/>
      <c r="DB20" s="659"/>
      <c r="DC20" s="659"/>
      <c r="DD20" s="627">
        <v>7303803</v>
      </c>
      <c r="DE20" s="622"/>
      <c r="DF20" s="622"/>
      <c r="DG20" s="622"/>
      <c r="DH20" s="622"/>
      <c r="DI20" s="622"/>
      <c r="DJ20" s="622"/>
      <c r="DK20" s="622"/>
      <c r="DL20" s="622"/>
      <c r="DM20" s="622"/>
      <c r="DN20" s="622"/>
      <c r="DO20" s="622"/>
      <c r="DP20" s="623"/>
      <c r="DQ20" s="627">
        <v>20291353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14300250</v>
      </c>
      <c r="S21" s="622"/>
      <c r="T21" s="622"/>
      <c r="U21" s="622"/>
      <c r="V21" s="622"/>
      <c r="W21" s="622"/>
      <c r="X21" s="622"/>
      <c r="Y21" s="623"/>
      <c r="Z21" s="659">
        <v>41.6</v>
      </c>
      <c r="AA21" s="659"/>
      <c r="AB21" s="659"/>
      <c r="AC21" s="659"/>
      <c r="AD21" s="660">
        <v>12912886</v>
      </c>
      <c r="AE21" s="660"/>
      <c r="AF21" s="660"/>
      <c r="AG21" s="660"/>
      <c r="AH21" s="660"/>
      <c r="AI21" s="660"/>
      <c r="AJ21" s="660"/>
      <c r="AK21" s="660"/>
      <c r="AL21" s="624">
        <v>74.8</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11995</v>
      </c>
      <c r="BH21" s="622"/>
      <c r="BI21" s="622"/>
      <c r="BJ21" s="622"/>
      <c r="BK21" s="622"/>
      <c r="BL21" s="622"/>
      <c r="BM21" s="622"/>
      <c r="BN21" s="623"/>
      <c r="BO21" s="659">
        <v>0.4</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12912886</v>
      </c>
      <c r="S22" s="622"/>
      <c r="T22" s="622"/>
      <c r="U22" s="622"/>
      <c r="V22" s="622"/>
      <c r="W22" s="622"/>
      <c r="X22" s="622"/>
      <c r="Y22" s="623"/>
      <c r="Z22" s="659">
        <v>37.5</v>
      </c>
      <c r="AA22" s="659"/>
      <c r="AB22" s="659"/>
      <c r="AC22" s="659"/>
      <c r="AD22" s="660">
        <v>12912886</v>
      </c>
      <c r="AE22" s="660"/>
      <c r="AF22" s="660"/>
      <c r="AG22" s="660"/>
      <c r="AH22" s="660"/>
      <c r="AI22" s="660"/>
      <c r="AJ22" s="660"/>
      <c r="AK22" s="660"/>
      <c r="AL22" s="624">
        <v>74.8</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1387364</v>
      </c>
      <c r="S23" s="622"/>
      <c r="T23" s="622"/>
      <c r="U23" s="622"/>
      <c r="V23" s="622"/>
      <c r="W23" s="622"/>
      <c r="X23" s="622"/>
      <c r="Y23" s="623"/>
      <c r="Z23" s="659">
        <v>4</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13850839</v>
      </c>
      <c r="CS24" s="677"/>
      <c r="CT24" s="677"/>
      <c r="CU24" s="677"/>
      <c r="CV24" s="677"/>
      <c r="CW24" s="677"/>
      <c r="CX24" s="677"/>
      <c r="CY24" s="702"/>
      <c r="CZ24" s="703">
        <v>41.2</v>
      </c>
      <c r="DA24" s="685"/>
      <c r="DB24" s="685"/>
      <c r="DC24" s="705"/>
      <c r="DD24" s="701">
        <v>10618865</v>
      </c>
      <c r="DE24" s="677"/>
      <c r="DF24" s="677"/>
      <c r="DG24" s="677"/>
      <c r="DH24" s="677"/>
      <c r="DI24" s="677"/>
      <c r="DJ24" s="677"/>
      <c r="DK24" s="702"/>
      <c r="DL24" s="701">
        <v>9884355</v>
      </c>
      <c r="DM24" s="677"/>
      <c r="DN24" s="677"/>
      <c r="DO24" s="677"/>
      <c r="DP24" s="677"/>
      <c r="DQ24" s="677"/>
      <c r="DR24" s="677"/>
      <c r="DS24" s="677"/>
      <c r="DT24" s="677"/>
      <c r="DU24" s="677"/>
      <c r="DV24" s="702"/>
      <c r="DW24" s="703">
        <v>57.1</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18601087</v>
      </c>
      <c r="S25" s="622"/>
      <c r="T25" s="622"/>
      <c r="U25" s="622"/>
      <c r="V25" s="622"/>
      <c r="W25" s="622"/>
      <c r="X25" s="622"/>
      <c r="Y25" s="623"/>
      <c r="Z25" s="659">
        <v>54.1</v>
      </c>
      <c r="AA25" s="659"/>
      <c r="AB25" s="659"/>
      <c r="AC25" s="659"/>
      <c r="AD25" s="660">
        <v>17213723</v>
      </c>
      <c r="AE25" s="660"/>
      <c r="AF25" s="660"/>
      <c r="AG25" s="660"/>
      <c r="AH25" s="660"/>
      <c r="AI25" s="660"/>
      <c r="AJ25" s="660"/>
      <c r="AK25" s="660"/>
      <c r="AL25" s="624">
        <v>99.7</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4979268</v>
      </c>
      <c r="CS25" s="634"/>
      <c r="CT25" s="634"/>
      <c r="CU25" s="634"/>
      <c r="CV25" s="634"/>
      <c r="CW25" s="634"/>
      <c r="CX25" s="634"/>
      <c r="CY25" s="635"/>
      <c r="CZ25" s="624">
        <v>14.8</v>
      </c>
      <c r="DA25" s="636"/>
      <c r="DB25" s="636"/>
      <c r="DC25" s="637"/>
      <c r="DD25" s="627">
        <v>4604706</v>
      </c>
      <c r="DE25" s="634"/>
      <c r="DF25" s="634"/>
      <c r="DG25" s="634"/>
      <c r="DH25" s="634"/>
      <c r="DI25" s="634"/>
      <c r="DJ25" s="634"/>
      <c r="DK25" s="635"/>
      <c r="DL25" s="627">
        <v>4361890</v>
      </c>
      <c r="DM25" s="634"/>
      <c r="DN25" s="634"/>
      <c r="DO25" s="634"/>
      <c r="DP25" s="634"/>
      <c r="DQ25" s="634"/>
      <c r="DR25" s="634"/>
      <c r="DS25" s="634"/>
      <c r="DT25" s="634"/>
      <c r="DU25" s="634"/>
      <c r="DV25" s="635"/>
      <c r="DW25" s="624">
        <v>25.2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1549</v>
      </c>
      <c r="S26" s="622"/>
      <c r="T26" s="622"/>
      <c r="U26" s="622"/>
      <c r="V26" s="622"/>
      <c r="W26" s="622"/>
      <c r="X26" s="622"/>
      <c r="Y26" s="623"/>
      <c r="Z26" s="659">
        <v>0</v>
      </c>
      <c r="AA26" s="659"/>
      <c r="AB26" s="659"/>
      <c r="AC26" s="659"/>
      <c r="AD26" s="660">
        <v>1549</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2824157</v>
      </c>
      <c r="CS26" s="622"/>
      <c r="CT26" s="622"/>
      <c r="CU26" s="622"/>
      <c r="CV26" s="622"/>
      <c r="CW26" s="622"/>
      <c r="CX26" s="622"/>
      <c r="CY26" s="623"/>
      <c r="CZ26" s="624">
        <v>8.4</v>
      </c>
      <c r="DA26" s="636"/>
      <c r="DB26" s="636"/>
      <c r="DC26" s="637"/>
      <c r="DD26" s="627">
        <v>2643922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119711</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3052945</v>
      </c>
      <c r="BH27" s="622"/>
      <c r="BI27" s="622"/>
      <c r="BJ27" s="622"/>
      <c r="BK27" s="622"/>
      <c r="BL27" s="622"/>
      <c r="BM27" s="622"/>
      <c r="BN27" s="623"/>
      <c r="BO27" s="659">
        <v>100</v>
      </c>
      <c r="BP27" s="659"/>
      <c r="BQ27" s="659"/>
      <c r="BR27" s="659"/>
      <c r="BS27" s="660">
        <v>13584</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4116629</v>
      </c>
      <c r="CS27" s="634"/>
      <c r="CT27" s="634"/>
      <c r="CU27" s="634"/>
      <c r="CV27" s="634"/>
      <c r="CW27" s="634"/>
      <c r="CX27" s="634"/>
      <c r="CY27" s="635"/>
      <c r="CZ27" s="624">
        <v>12.2</v>
      </c>
      <c r="DA27" s="636"/>
      <c r="DB27" s="636"/>
      <c r="DC27" s="637"/>
      <c r="DD27" s="627">
        <v>1461805</v>
      </c>
      <c r="DE27" s="634"/>
      <c r="DF27" s="634"/>
      <c r="DG27" s="634"/>
      <c r="DH27" s="634"/>
      <c r="DI27" s="634"/>
      <c r="DJ27" s="634"/>
      <c r="DK27" s="635"/>
      <c r="DL27" s="627">
        <v>970111</v>
      </c>
      <c r="DM27" s="634"/>
      <c r="DN27" s="634"/>
      <c r="DO27" s="634"/>
      <c r="DP27" s="634"/>
      <c r="DQ27" s="634"/>
      <c r="DR27" s="634"/>
      <c r="DS27" s="634"/>
      <c r="DT27" s="634"/>
      <c r="DU27" s="634"/>
      <c r="DV27" s="635"/>
      <c r="DW27" s="624">
        <v>5.6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329807</v>
      </c>
      <c r="S28" s="622"/>
      <c r="T28" s="622"/>
      <c r="U28" s="622"/>
      <c r="V28" s="622"/>
      <c r="W28" s="622"/>
      <c r="X28" s="622"/>
      <c r="Y28" s="623"/>
      <c r="Z28" s="659">
        <v>1</v>
      </c>
      <c r="AA28" s="659"/>
      <c r="AB28" s="659"/>
      <c r="AC28" s="659"/>
      <c r="AD28" s="660">
        <v>6247</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4754942</v>
      </c>
      <c r="CS28" s="622"/>
      <c r="CT28" s="622"/>
      <c r="CU28" s="622"/>
      <c r="CV28" s="622"/>
      <c r="CW28" s="622"/>
      <c r="CX28" s="622"/>
      <c r="CY28" s="623"/>
      <c r="CZ28" s="624">
        <v>14.1</v>
      </c>
      <c r="DA28" s="636"/>
      <c r="DB28" s="636"/>
      <c r="DC28" s="637"/>
      <c r="DD28" s="627">
        <v>4552354</v>
      </c>
      <c r="DE28" s="622"/>
      <c r="DF28" s="622"/>
      <c r="DG28" s="622"/>
      <c r="DH28" s="622"/>
      <c r="DI28" s="622"/>
      <c r="DJ28" s="622"/>
      <c r="DK28" s="623"/>
      <c r="DL28" s="627">
        <v>4552354</v>
      </c>
      <c r="DM28" s="622"/>
      <c r="DN28" s="622"/>
      <c r="DO28" s="622"/>
      <c r="DP28" s="622"/>
      <c r="DQ28" s="622"/>
      <c r="DR28" s="622"/>
      <c r="DS28" s="622"/>
      <c r="DT28" s="622"/>
      <c r="DU28" s="622"/>
      <c r="DV28" s="623"/>
      <c r="DW28" s="624">
        <v>26.3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102490</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4754031</v>
      </c>
      <c r="CS29" s="634"/>
      <c r="CT29" s="634"/>
      <c r="CU29" s="634"/>
      <c r="CV29" s="634"/>
      <c r="CW29" s="634"/>
      <c r="CX29" s="634"/>
      <c r="CY29" s="635"/>
      <c r="CZ29" s="624">
        <v>14.1</v>
      </c>
      <c r="DA29" s="636"/>
      <c r="DB29" s="636"/>
      <c r="DC29" s="637"/>
      <c r="DD29" s="627">
        <v>4551443</v>
      </c>
      <c r="DE29" s="634"/>
      <c r="DF29" s="634"/>
      <c r="DG29" s="634"/>
      <c r="DH29" s="634"/>
      <c r="DI29" s="634"/>
      <c r="DJ29" s="634"/>
      <c r="DK29" s="635"/>
      <c r="DL29" s="627">
        <v>4551443</v>
      </c>
      <c r="DM29" s="634"/>
      <c r="DN29" s="634"/>
      <c r="DO29" s="634"/>
      <c r="DP29" s="634"/>
      <c r="DQ29" s="634"/>
      <c r="DR29" s="634"/>
      <c r="DS29" s="634"/>
      <c r="DT29" s="634"/>
      <c r="DU29" s="634"/>
      <c r="DV29" s="635"/>
      <c r="DW29" s="624">
        <v>26.3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5232785</v>
      </c>
      <c r="S30" s="622"/>
      <c r="T30" s="622"/>
      <c r="U30" s="622"/>
      <c r="V30" s="622"/>
      <c r="W30" s="622"/>
      <c r="X30" s="622"/>
      <c r="Y30" s="623"/>
      <c r="Z30" s="659">
        <v>15.2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4610795</v>
      </c>
      <c r="CS30" s="622"/>
      <c r="CT30" s="622"/>
      <c r="CU30" s="622"/>
      <c r="CV30" s="622"/>
      <c r="CW30" s="622"/>
      <c r="CX30" s="622"/>
      <c r="CY30" s="623"/>
      <c r="CZ30" s="624">
        <v>13.7</v>
      </c>
      <c r="DA30" s="636"/>
      <c r="DB30" s="636"/>
      <c r="DC30" s="637"/>
      <c r="DD30" s="627">
        <v>4418989</v>
      </c>
      <c r="DE30" s="622"/>
      <c r="DF30" s="622"/>
      <c r="DG30" s="622"/>
      <c r="DH30" s="622"/>
      <c r="DI30" s="622"/>
      <c r="DJ30" s="622"/>
      <c r="DK30" s="623"/>
      <c r="DL30" s="627">
        <v>4418989</v>
      </c>
      <c r="DM30" s="622"/>
      <c r="DN30" s="622"/>
      <c r="DO30" s="622"/>
      <c r="DP30" s="622"/>
      <c r="DQ30" s="622"/>
      <c r="DR30" s="622"/>
      <c r="DS30" s="622"/>
      <c r="DT30" s="622"/>
      <c r="DU30" s="622"/>
      <c r="DV30" s="623"/>
      <c r="DW30" s="624">
        <v>25.5</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21258</v>
      </c>
      <c r="S31" s="622"/>
      <c r="T31" s="622"/>
      <c r="U31" s="622"/>
      <c r="V31" s="622"/>
      <c r="W31" s="622"/>
      <c r="X31" s="622"/>
      <c r="Y31" s="623"/>
      <c r="Z31" s="659">
        <v>0.1</v>
      </c>
      <c r="AA31" s="659"/>
      <c r="AB31" s="659"/>
      <c r="AC31" s="659"/>
      <c r="AD31" s="660">
        <v>21258</v>
      </c>
      <c r="AE31" s="660"/>
      <c r="AF31" s="660"/>
      <c r="AG31" s="660"/>
      <c r="AH31" s="660"/>
      <c r="AI31" s="660"/>
      <c r="AJ31" s="660"/>
      <c r="AK31" s="660"/>
      <c r="AL31" s="624">
        <v>0.1</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98.3</v>
      </c>
      <c r="BH31" s="684"/>
      <c r="BI31" s="684"/>
      <c r="BJ31" s="684"/>
      <c r="BK31" s="684"/>
      <c r="BL31" s="684"/>
      <c r="BM31" s="685">
        <v>90.2</v>
      </c>
      <c r="BN31" s="684"/>
      <c r="BO31" s="684"/>
      <c r="BP31" s="684"/>
      <c r="BQ31" s="686"/>
      <c r="BR31" s="683">
        <v>97.6</v>
      </c>
      <c r="BS31" s="684"/>
      <c r="BT31" s="684"/>
      <c r="BU31" s="684"/>
      <c r="BV31" s="684"/>
      <c r="BW31" s="684"/>
      <c r="BX31" s="685">
        <v>89.8</v>
      </c>
      <c r="BY31" s="684"/>
      <c r="BZ31" s="684"/>
      <c r="CA31" s="684"/>
      <c r="CB31" s="686"/>
      <c r="CD31" s="642"/>
      <c r="CE31" s="643"/>
      <c r="CF31" s="618" t="s">
        <v>300</v>
      </c>
      <c r="CG31" s="619"/>
      <c r="CH31" s="619"/>
      <c r="CI31" s="619"/>
      <c r="CJ31" s="619"/>
      <c r="CK31" s="619"/>
      <c r="CL31" s="619"/>
      <c r="CM31" s="619"/>
      <c r="CN31" s="619"/>
      <c r="CO31" s="619"/>
      <c r="CP31" s="619"/>
      <c r="CQ31" s="620"/>
      <c r="CR31" s="621">
        <v>143236</v>
      </c>
      <c r="CS31" s="634"/>
      <c r="CT31" s="634"/>
      <c r="CU31" s="634"/>
      <c r="CV31" s="634"/>
      <c r="CW31" s="634"/>
      <c r="CX31" s="634"/>
      <c r="CY31" s="635"/>
      <c r="CZ31" s="624">
        <v>0.4</v>
      </c>
      <c r="DA31" s="636"/>
      <c r="DB31" s="636"/>
      <c r="DC31" s="637"/>
      <c r="DD31" s="627">
        <v>132454</v>
      </c>
      <c r="DE31" s="634"/>
      <c r="DF31" s="634"/>
      <c r="DG31" s="634"/>
      <c r="DH31" s="634"/>
      <c r="DI31" s="634"/>
      <c r="DJ31" s="634"/>
      <c r="DK31" s="635"/>
      <c r="DL31" s="627">
        <v>132454</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2451806</v>
      </c>
      <c r="S32" s="622"/>
      <c r="T32" s="622"/>
      <c r="U32" s="622"/>
      <c r="V32" s="622"/>
      <c r="W32" s="622"/>
      <c r="X32" s="622"/>
      <c r="Y32" s="623"/>
      <c r="Z32" s="659">
        <v>7.1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98.4</v>
      </c>
      <c r="BH32" s="634"/>
      <c r="BI32" s="634"/>
      <c r="BJ32" s="634"/>
      <c r="BK32" s="634"/>
      <c r="BL32" s="634"/>
      <c r="BM32" s="625">
        <v>91.8</v>
      </c>
      <c r="BN32" s="634"/>
      <c r="BO32" s="634"/>
      <c r="BP32" s="634"/>
      <c r="BQ32" s="657"/>
      <c r="BR32" s="692">
        <v>97.3</v>
      </c>
      <c r="BS32" s="634"/>
      <c r="BT32" s="634"/>
      <c r="BU32" s="634"/>
      <c r="BV32" s="634"/>
      <c r="BW32" s="634"/>
      <c r="BX32" s="625">
        <v>91.3</v>
      </c>
      <c r="BY32" s="634"/>
      <c r="BZ32" s="634"/>
      <c r="CA32" s="634"/>
      <c r="CB32" s="657"/>
      <c r="CD32" s="644"/>
      <c r="CE32" s="645"/>
      <c r="CF32" s="618" t="s">
        <v>304</v>
      </c>
      <c r="CG32" s="619"/>
      <c r="CH32" s="619"/>
      <c r="CI32" s="619"/>
      <c r="CJ32" s="619"/>
      <c r="CK32" s="619"/>
      <c r="CL32" s="619"/>
      <c r="CM32" s="619"/>
      <c r="CN32" s="619"/>
      <c r="CO32" s="619"/>
      <c r="CP32" s="619"/>
      <c r="CQ32" s="620"/>
      <c r="CR32" s="621">
        <v>911</v>
      </c>
      <c r="CS32" s="622"/>
      <c r="CT32" s="622"/>
      <c r="CU32" s="622"/>
      <c r="CV32" s="622"/>
      <c r="CW32" s="622"/>
      <c r="CX32" s="622"/>
      <c r="CY32" s="623"/>
      <c r="CZ32" s="624">
        <v>0</v>
      </c>
      <c r="DA32" s="636"/>
      <c r="DB32" s="636"/>
      <c r="DC32" s="637"/>
      <c r="DD32" s="627">
        <v>911</v>
      </c>
      <c r="DE32" s="622"/>
      <c r="DF32" s="622"/>
      <c r="DG32" s="622"/>
      <c r="DH32" s="622"/>
      <c r="DI32" s="622"/>
      <c r="DJ32" s="622"/>
      <c r="DK32" s="623"/>
      <c r="DL32" s="627">
        <v>911</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96398</v>
      </c>
      <c r="S33" s="622"/>
      <c r="T33" s="622"/>
      <c r="U33" s="622"/>
      <c r="V33" s="622"/>
      <c r="W33" s="622"/>
      <c r="X33" s="622"/>
      <c r="Y33" s="623"/>
      <c r="Z33" s="659">
        <v>0.3</v>
      </c>
      <c r="AA33" s="659"/>
      <c r="AB33" s="659"/>
      <c r="AC33" s="659"/>
      <c r="AD33" s="660">
        <v>29489</v>
      </c>
      <c r="AE33" s="660"/>
      <c r="AF33" s="660"/>
      <c r="AG33" s="660"/>
      <c r="AH33" s="660"/>
      <c r="AI33" s="660"/>
      <c r="AJ33" s="660"/>
      <c r="AK33" s="660"/>
      <c r="AL33" s="624">
        <v>0.2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97.7</v>
      </c>
      <c r="BH33" s="606"/>
      <c r="BI33" s="606"/>
      <c r="BJ33" s="606"/>
      <c r="BK33" s="606"/>
      <c r="BL33" s="606"/>
      <c r="BM33" s="652">
        <v>85.8</v>
      </c>
      <c r="BN33" s="606"/>
      <c r="BO33" s="606"/>
      <c r="BP33" s="606"/>
      <c r="BQ33" s="669"/>
      <c r="BR33" s="682">
        <v>97.3</v>
      </c>
      <c r="BS33" s="606"/>
      <c r="BT33" s="606"/>
      <c r="BU33" s="606"/>
      <c r="BV33" s="606"/>
      <c r="BW33" s="606"/>
      <c r="BX33" s="652">
        <v>85.5</v>
      </c>
      <c r="BY33" s="606"/>
      <c r="BZ33" s="606"/>
      <c r="CA33" s="606"/>
      <c r="CB33" s="669"/>
      <c r="CD33" s="618" t="s">
        <v>307</v>
      </c>
      <c r="CE33" s="619"/>
      <c r="CF33" s="619"/>
      <c r="CG33" s="619"/>
      <c r="CH33" s="619"/>
      <c r="CI33" s="619"/>
      <c r="CJ33" s="619"/>
      <c r="CK33" s="619"/>
      <c r="CL33" s="619"/>
      <c r="CM33" s="619"/>
      <c r="CN33" s="619"/>
      <c r="CO33" s="619"/>
      <c r="CP33" s="619"/>
      <c r="CQ33" s="620"/>
      <c r="CR33" s="621">
        <v>12284223</v>
      </c>
      <c r="CS33" s="634"/>
      <c r="CT33" s="634"/>
      <c r="CU33" s="634"/>
      <c r="CV33" s="634"/>
      <c r="CW33" s="634"/>
      <c r="CX33" s="634"/>
      <c r="CY33" s="635"/>
      <c r="CZ33" s="624">
        <v>36.5</v>
      </c>
      <c r="DA33" s="636"/>
      <c r="DB33" s="636"/>
      <c r="DC33" s="637"/>
      <c r="DD33" s="627">
        <v>8589927</v>
      </c>
      <c r="DE33" s="634"/>
      <c r="DF33" s="634"/>
      <c r="DG33" s="634"/>
      <c r="DH33" s="634"/>
      <c r="DI33" s="634"/>
      <c r="DJ33" s="634"/>
      <c r="DK33" s="635"/>
      <c r="DL33" s="627">
        <v>5916521</v>
      </c>
      <c r="DM33" s="634"/>
      <c r="DN33" s="634"/>
      <c r="DO33" s="634"/>
      <c r="DP33" s="634"/>
      <c r="DQ33" s="634"/>
      <c r="DR33" s="634"/>
      <c r="DS33" s="634"/>
      <c r="DT33" s="634"/>
      <c r="DU33" s="634"/>
      <c r="DV33" s="635"/>
      <c r="DW33" s="624">
        <v>34.200000000000003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369942</v>
      </c>
      <c r="S34" s="622"/>
      <c r="T34" s="622"/>
      <c r="U34" s="622"/>
      <c r="V34" s="622"/>
      <c r="W34" s="622"/>
      <c r="X34" s="622"/>
      <c r="Y34" s="623"/>
      <c r="Z34" s="659">
        <v>1.1000000000000001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5576840</v>
      </c>
      <c r="CS34" s="622"/>
      <c r="CT34" s="622"/>
      <c r="CU34" s="622"/>
      <c r="CV34" s="622"/>
      <c r="CW34" s="622"/>
      <c r="CX34" s="622"/>
      <c r="CY34" s="623"/>
      <c r="CZ34" s="624">
        <v>16.600000000000001</v>
      </c>
      <c r="DA34" s="636"/>
      <c r="DB34" s="636"/>
      <c r="DC34" s="637"/>
      <c r="DD34" s="627">
        <v>3908602</v>
      </c>
      <c r="DE34" s="622"/>
      <c r="DF34" s="622"/>
      <c r="DG34" s="622"/>
      <c r="DH34" s="622"/>
      <c r="DI34" s="622"/>
      <c r="DJ34" s="622"/>
      <c r="DK34" s="623"/>
      <c r="DL34" s="627">
        <v>2888532</v>
      </c>
      <c r="DM34" s="622"/>
      <c r="DN34" s="622"/>
      <c r="DO34" s="622"/>
      <c r="DP34" s="622"/>
      <c r="DQ34" s="622"/>
      <c r="DR34" s="622"/>
      <c r="DS34" s="622"/>
      <c r="DT34" s="622"/>
      <c r="DU34" s="622"/>
      <c r="DV34" s="623"/>
      <c r="DW34" s="624">
        <v>16.7</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1857691</v>
      </c>
      <c r="S35" s="622"/>
      <c r="T35" s="622"/>
      <c r="U35" s="622"/>
      <c r="V35" s="622"/>
      <c r="W35" s="622"/>
      <c r="X35" s="622"/>
      <c r="Y35" s="623"/>
      <c r="Z35" s="659">
        <v>5.4</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187585</v>
      </c>
      <c r="CS35" s="634"/>
      <c r="CT35" s="634"/>
      <c r="CU35" s="634"/>
      <c r="CV35" s="634"/>
      <c r="CW35" s="634"/>
      <c r="CX35" s="634"/>
      <c r="CY35" s="635"/>
      <c r="CZ35" s="624">
        <v>0.6</v>
      </c>
      <c r="DA35" s="636"/>
      <c r="DB35" s="636"/>
      <c r="DC35" s="637"/>
      <c r="DD35" s="627">
        <v>161318</v>
      </c>
      <c r="DE35" s="634"/>
      <c r="DF35" s="634"/>
      <c r="DG35" s="634"/>
      <c r="DH35" s="634"/>
      <c r="DI35" s="634"/>
      <c r="DJ35" s="634"/>
      <c r="DK35" s="635"/>
      <c r="DL35" s="627">
        <v>161318</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774369</v>
      </c>
      <c r="S36" s="622"/>
      <c r="T36" s="622"/>
      <c r="U36" s="622"/>
      <c r="V36" s="622"/>
      <c r="W36" s="622"/>
      <c r="X36" s="622"/>
      <c r="Y36" s="623"/>
      <c r="Z36" s="659">
        <v>2.2999999999999998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2908355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21849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4298416</v>
      </c>
      <c r="CS36" s="622"/>
      <c r="CT36" s="622"/>
      <c r="CU36" s="622"/>
      <c r="CV36" s="622"/>
      <c r="CW36" s="622"/>
      <c r="CX36" s="622"/>
      <c r="CY36" s="623"/>
      <c r="CZ36" s="624">
        <v>12.8</v>
      </c>
      <c r="DA36" s="636"/>
      <c r="DB36" s="636"/>
      <c r="DC36" s="637"/>
      <c r="DD36" s="627">
        <v>2974949</v>
      </c>
      <c r="DE36" s="622"/>
      <c r="DF36" s="622"/>
      <c r="DG36" s="622"/>
      <c r="DH36" s="622"/>
      <c r="DI36" s="622"/>
      <c r="DJ36" s="622"/>
      <c r="DK36" s="623"/>
      <c r="DL36" s="627">
        <v>1718634</v>
      </c>
      <c r="DM36" s="622"/>
      <c r="DN36" s="622"/>
      <c r="DO36" s="622"/>
      <c r="DP36" s="622"/>
      <c r="DQ36" s="622"/>
      <c r="DR36" s="622"/>
      <c r="DS36" s="622"/>
      <c r="DT36" s="622"/>
      <c r="DU36" s="622"/>
      <c r="DV36" s="623"/>
      <c r="DW36" s="624">
        <v>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597118</v>
      </c>
      <c r="S37" s="622"/>
      <c r="T37" s="622"/>
      <c r="U37" s="622"/>
      <c r="V37" s="622"/>
      <c r="W37" s="622"/>
      <c r="X37" s="622"/>
      <c r="Y37" s="623"/>
      <c r="Z37" s="659">
        <v>1.7</v>
      </c>
      <c r="AA37" s="659"/>
      <c r="AB37" s="659"/>
      <c r="AC37" s="659"/>
      <c r="AD37" s="660">
        <v>1195</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1101112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-25017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41528</v>
      </c>
      <c r="CS37" s="634"/>
      <c r="CT37" s="634"/>
      <c r="CU37" s="634"/>
      <c r="CV37" s="634"/>
      <c r="CW37" s="634"/>
      <c r="CX37" s="634"/>
      <c r="CY37" s="635"/>
      <c r="CZ37" s="624">
        <v>0.1</v>
      </c>
      <c r="DA37" s="636"/>
      <c r="DB37" s="636"/>
      <c r="DC37" s="637"/>
      <c r="DD37" s="627">
        <v>41528</v>
      </c>
      <c r="DE37" s="634"/>
      <c r="DF37" s="634"/>
      <c r="DG37" s="634"/>
      <c r="DH37" s="634"/>
      <c r="DI37" s="634"/>
      <c r="DJ37" s="634"/>
      <c r="DK37" s="635"/>
      <c r="DL37" s="627">
        <v>37123</v>
      </c>
      <c r="DM37" s="634"/>
      <c r="DN37" s="634"/>
      <c r="DO37" s="634"/>
      <c r="DP37" s="634"/>
      <c r="DQ37" s="634"/>
      <c r="DR37" s="634"/>
      <c r="DS37" s="634"/>
      <c r="DT37" s="634"/>
      <c r="DU37" s="634"/>
      <c r="DV37" s="635"/>
      <c r="DW37" s="624">
        <v>0.2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3837700</v>
      </c>
      <c r="S38" s="622"/>
      <c r="T38" s="622"/>
      <c r="U38" s="622"/>
      <c r="V38" s="622"/>
      <c r="W38" s="622"/>
      <c r="X38" s="622"/>
      <c r="Y38" s="623"/>
      <c r="Z38" s="659">
        <v>11.2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245938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4550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1535819</v>
      </c>
      <c r="CS38" s="622"/>
      <c r="CT38" s="622"/>
      <c r="CU38" s="622"/>
      <c r="CV38" s="622"/>
      <c r="CW38" s="622"/>
      <c r="CX38" s="622"/>
      <c r="CY38" s="623"/>
      <c r="CZ38" s="624">
        <v>4.5999999999999996</v>
      </c>
      <c r="DA38" s="636"/>
      <c r="DB38" s="636"/>
      <c r="DC38" s="637"/>
      <c r="DD38" s="627">
        <v>1220594</v>
      </c>
      <c r="DE38" s="622"/>
      <c r="DF38" s="622"/>
      <c r="DG38" s="622"/>
      <c r="DH38" s="622"/>
      <c r="DI38" s="622"/>
      <c r="DJ38" s="622"/>
      <c r="DK38" s="623"/>
      <c r="DL38" s="627">
        <v>1148037</v>
      </c>
      <c r="DM38" s="622"/>
      <c r="DN38" s="622"/>
      <c r="DO38" s="622"/>
      <c r="DP38" s="622"/>
      <c r="DQ38" s="622"/>
      <c r="DR38" s="622"/>
      <c r="DS38" s="622"/>
      <c r="DT38" s="622"/>
      <c r="DU38" s="622"/>
      <c r="DV38" s="623"/>
      <c r="DW38" s="624">
        <v>6.6</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25486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7049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674268</v>
      </c>
      <c r="CS39" s="634"/>
      <c r="CT39" s="634"/>
      <c r="CU39" s="634"/>
      <c r="CV39" s="634"/>
      <c r="CW39" s="634"/>
      <c r="CX39" s="634"/>
      <c r="CY39" s="635"/>
      <c r="CZ39" s="624">
        <v>2</v>
      </c>
      <c r="DA39" s="636"/>
      <c r="DB39" s="636"/>
      <c r="DC39" s="637"/>
      <c r="DD39" s="627">
        <v>313169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30900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22024</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11295</v>
      </c>
      <c r="CS40" s="622"/>
      <c r="CT40" s="622"/>
      <c r="CU40" s="622"/>
      <c r="CV40" s="622"/>
      <c r="CW40" s="622"/>
      <c r="CX40" s="622"/>
      <c r="CY40" s="623"/>
      <c r="CZ40" s="624">
        <v>0</v>
      </c>
      <c r="DA40" s="636"/>
      <c r="DB40" s="636"/>
      <c r="DC40" s="637"/>
      <c r="DD40" s="627">
        <v>11295</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34393711</v>
      </c>
      <c r="S41" s="646"/>
      <c r="T41" s="646"/>
      <c r="U41" s="646"/>
      <c r="V41" s="646"/>
      <c r="W41" s="646"/>
      <c r="X41" s="646"/>
      <c r="Y41" s="649"/>
      <c r="Z41" s="650">
        <v>100</v>
      </c>
      <c r="AA41" s="650"/>
      <c r="AB41" s="650"/>
      <c r="AC41" s="650"/>
      <c r="AD41" s="651">
        <v>17273461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326543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1187252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405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7512018</v>
      </c>
      <c r="CS42" s="634"/>
      <c r="CT42" s="634"/>
      <c r="CU42" s="634"/>
      <c r="CV42" s="634"/>
      <c r="CW42" s="634"/>
      <c r="CX42" s="634"/>
      <c r="CY42" s="635"/>
      <c r="CZ42" s="624">
        <v>22.3</v>
      </c>
      <c r="DA42" s="636"/>
      <c r="DB42" s="636"/>
      <c r="DC42" s="637"/>
      <c r="DD42" s="627">
        <v>1082561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140151</v>
      </c>
      <c r="CS43" s="634"/>
      <c r="CT43" s="634"/>
      <c r="CU43" s="634"/>
      <c r="CV43" s="634"/>
      <c r="CW43" s="634"/>
      <c r="CX43" s="634"/>
      <c r="CY43" s="635"/>
      <c r="CZ43" s="624">
        <v>0.4</v>
      </c>
      <c r="DA43" s="636"/>
      <c r="DB43" s="636"/>
      <c r="DC43" s="637"/>
      <c r="DD43" s="627">
        <v>140151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7303803</v>
      </c>
      <c r="CS44" s="622"/>
      <c r="CT44" s="622"/>
      <c r="CU44" s="622"/>
      <c r="CV44" s="622"/>
      <c r="CW44" s="622"/>
      <c r="CX44" s="622"/>
      <c r="CY44" s="623"/>
      <c r="CZ44" s="624">
        <v>21.7</v>
      </c>
      <c r="DA44" s="625"/>
      <c r="DB44" s="625"/>
      <c r="DC44" s="626"/>
      <c r="DD44" s="627">
        <v>1065797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4063246</v>
      </c>
      <c r="CS45" s="634"/>
      <c r="CT45" s="634"/>
      <c r="CU45" s="634"/>
      <c r="CV45" s="634"/>
      <c r="CW45" s="634"/>
      <c r="CX45" s="634"/>
      <c r="CY45" s="635"/>
      <c r="CZ45" s="624">
        <v>12.1</v>
      </c>
      <c r="DA45" s="636"/>
      <c r="DB45" s="636"/>
      <c r="DC45" s="637"/>
      <c r="DD45" s="627">
        <v>38387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3087676</v>
      </c>
      <c r="CS46" s="622"/>
      <c r="CT46" s="622"/>
      <c r="CU46" s="622"/>
      <c r="CV46" s="622"/>
      <c r="CW46" s="622"/>
      <c r="CX46" s="622"/>
      <c r="CY46" s="623"/>
      <c r="CZ46" s="624">
        <v>9.1999999999999993</v>
      </c>
      <c r="DA46" s="625"/>
      <c r="DB46" s="625"/>
      <c r="DC46" s="626"/>
      <c r="DD46" s="627">
        <v>1019115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208215</v>
      </c>
      <c r="CS47" s="634"/>
      <c r="CT47" s="634"/>
      <c r="CU47" s="634"/>
      <c r="CV47" s="634"/>
      <c r="CW47" s="634"/>
      <c r="CX47" s="634"/>
      <c r="CY47" s="635"/>
      <c r="CZ47" s="624">
        <v>0.6</v>
      </c>
      <c r="DA47" s="636"/>
      <c r="DB47" s="636"/>
      <c r="DC47" s="637"/>
      <c r="DD47" s="627">
        <v>16764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33647080</v>
      </c>
      <c r="CS49" s="606"/>
      <c r="CT49" s="606"/>
      <c r="CU49" s="606"/>
      <c r="CV49" s="606"/>
      <c r="CW49" s="606"/>
      <c r="CX49" s="606"/>
      <c r="CY49" s="607"/>
      <c r="CZ49" s="608">
        <v>100</v>
      </c>
      <c r="DA49" s="609"/>
      <c r="DB49" s="609"/>
      <c r="DC49" s="610"/>
      <c r="DD49" s="611">
        <v>20291353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6tmvffKcN3gcHLe41493bPK/5xVDBVwjalZP270jfkpjiM8y9SVt3t+4Jrx1BLZnwQSKdz8TnlyqZYwICs8xw==" saltValue="MFDEhFnWbNMfXUZV2smP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34204</v>
      </c>
      <c r="R7" s="1103"/>
      <c r="S7" s="1103"/>
      <c r="T7" s="1103"/>
      <c r="U7" s="1103"/>
      <c r="V7" s="1103">
        <v>33459</v>
      </c>
      <c r="W7" s="1103"/>
      <c r="X7" s="1103"/>
      <c r="Y7" s="1103"/>
      <c r="Z7" s="1103"/>
      <c r="AA7" s="1103">
        <v>745</v>
      </c>
      <c r="AB7" s="1103"/>
      <c r="AC7" s="1103"/>
      <c r="AD7" s="1103"/>
      <c r="AE7" s="1104"/>
      <c r="AF7" s="1105">
        <v>508</v>
      </c>
      <c r="AG7" s="1106"/>
      <c r="AH7" s="1106"/>
      <c r="AI7" s="1106"/>
      <c r="AJ7" s="1107"/>
      <c r="AK7" s="1108">
        <v>1859</v>
      </c>
      <c r="AL7" s="1109"/>
      <c r="AM7" s="1109"/>
      <c r="AN7" s="1109"/>
      <c r="AO7" s="1109"/>
      <c r="AP7" s="1109">
        <v>39374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553</v>
      </c>
      <c r="BT7" s="1100"/>
      <c r="BU7" s="1100"/>
      <c r="BV7" s="1100"/>
      <c r="BW7" s="1100"/>
      <c r="BX7" s="1100"/>
      <c r="BY7" s="1100"/>
      <c r="BZ7" s="1100"/>
      <c r="CA7" s="1100"/>
      <c r="CB7" s="1100"/>
      <c r="CC7" s="1100"/>
      <c r="CD7" s="1100"/>
      <c r="CE7" s="1100"/>
      <c r="CF7" s="1100"/>
      <c r="CG7" s="1112"/>
      <c r="CH7" s="1096">
        <v>-1</v>
      </c>
      <c r="CI7" s="1097"/>
      <c r="CJ7" s="1097"/>
      <c r="CK7" s="1097"/>
      <c r="CL7" s="1098"/>
      <c r="CM7" s="1096">
        <v>114</v>
      </c>
      <c r="CN7" s="1097"/>
      <c r="CO7" s="1097"/>
      <c r="CP7" s="1097"/>
      <c r="CQ7" s="1098"/>
      <c r="CR7" s="1096">
        <v>43</v>
      </c>
      <c r="CS7" s="1097"/>
      <c r="CT7" s="1097"/>
      <c r="CU7" s="1097"/>
      <c r="CV7" s="1098"/>
      <c r="CW7" s="1096" t="s">
        <v>489</v>
      </c>
      <c r="CX7" s="1097"/>
      <c r="CY7" s="1097"/>
      <c r="CZ7" s="1097"/>
      <c r="DA7" s="1098"/>
      <c r="DB7" s="1096" t="s">
        <v>489</v>
      </c>
      <c r="DC7" s="1097"/>
      <c r="DD7" s="1097"/>
      <c r="DE7" s="1097"/>
      <c r="DF7" s="1098"/>
      <c r="DG7" s="1096" t="s">
        <v>489</v>
      </c>
      <c r="DH7" s="1097"/>
      <c r="DI7" s="1097"/>
      <c r="DJ7" s="1097"/>
      <c r="DK7" s="1098"/>
      <c r="DL7" s="1096" t="s">
        <v>489</v>
      </c>
      <c r="DM7" s="1097"/>
      <c r="DN7" s="1097"/>
      <c r="DO7" s="1097"/>
      <c r="DP7" s="1098"/>
      <c r="DQ7" s="1096" t="s">
        <v>489</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453</v>
      </c>
      <c r="R8" s="1039"/>
      <c r="S8" s="1039"/>
      <c r="T8" s="1039"/>
      <c r="U8" s="1039"/>
      <c r="V8" s="1039">
        <v>451</v>
      </c>
      <c r="W8" s="1039"/>
      <c r="X8" s="1039"/>
      <c r="Y8" s="1039"/>
      <c r="Z8" s="1039"/>
      <c r="AA8" s="1039">
        <v>2</v>
      </c>
      <c r="AB8" s="1039"/>
      <c r="AC8" s="1039"/>
      <c r="AD8" s="1039"/>
      <c r="AE8" s="1040"/>
      <c r="AF8" s="1035">
        <v>2</v>
      </c>
      <c r="AG8" s="1036"/>
      <c r="AH8" s="1036"/>
      <c r="AI8" s="1036"/>
      <c r="AJ8" s="1037"/>
      <c r="AK8" s="1080">
        <v>204</v>
      </c>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554</v>
      </c>
      <c r="BT8" s="993"/>
      <c r="BU8" s="993"/>
      <c r="BV8" s="993"/>
      <c r="BW8" s="993"/>
      <c r="BX8" s="993"/>
      <c r="BY8" s="993"/>
      <c r="BZ8" s="993"/>
      <c r="CA8" s="993"/>
      <c r="CB8" s="993"/>
      <c r="CC8" s="993"/>
      <c r="CD8" s="993"/>
      <c r="CE8" s="993"/>
      <c r="CF8" s="993"/>
      <c r="CG8" s="1014"/>
      <c r="CH8" s="989">
        <v>-7</v>
      </c>
      <c r="CI8" s="990"/>
      <c r="CJ8" s="990"/>
      <c r="CK8" s="990"/>
      <c r="CL8" s="991"/>
      <c r="CM8" s="989">
        <v>36</v>
      </c>
      <c r="CN8" s="990"/>
      <c r="CO8" s="990"/>
      <c r="CP8" s="990"/>
      <c r="CQ8" s="991"/>
      <c r="CR8" s="989">
        <v>5</v>
      </c>
      <c r="CS8" s="990"/>
      <c r="CT8" s="990"/>
      <c r="CU8" s="990"/>
      <c r="CV8" s="991"/>
      <c r="CW8" s="989">
        <v>14</v>
      </c>
      <c r="CX8" s="990"/>
      <c r="CY8" s="990"/>
      <c r="CZ8" s="990"/>
      <c r="DA8" s="991"/>
      <c r="DB8" s="989" t="s">
        <v>489</v>
      </c>
      <c r="DC8" s="990"/>
      <c r="DD8" s="990"/>
      <c r="DE8" s="990"/>
      <c r="DF8" s="991"/>
      <c r="DG8" s="989" t="s">
        <v>489</v>
      </c>
      <c r="DH8" s="990"/>
      <c r="DI8" s="990"/>
      <c r="DJ8" s="990"/>
      <c r="DK8" s="991"/>
      <c r="DL8" s="989" t="s">
        <v>489</v>
      </c>
      <c r="DM8" s="990"/>
      <c r="DN8" s="990"/>
      <c r="DO8" s="990"/>
      <c r="DP8" s="991"/>
      <c r="DQ8" s="989" t="s">
        <v>489</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555</v>
      </c>
      <c r="BT9" s="993"/>
      <c r="BU9" s="993"/>
      <c r="BV9" s="993"/>
      <c r="BW9" s="993"/>
      <c r="BX9" s="993"/>
      <c r="BY9" s="993"/>
      <c r="BZ9" s="993"/>
      <c r="CA9" s="993"/>
      <c r="CB9" s="993"/>
      <c r="CC9" s="993"/>
      <c r="CD9" s="993"/>
      <c r="CE9" s="993"/>
      <c r="CF9" s="993"/>
      <c r="CG9" s="1014"/>
      <c r="CH9" s="989">
        <v>14</v>
      </c>
      <c r="CI9" s="990"/>
      <c r="CJ9" s="990"/>
      <c r="CK9" s="990"/>
      <c r="CL9" s="991"/>
      <c r="CM9" s="989">
        <v>287</v>
      </c>
      <c r="CN9" s="990"/>
      <c r="CO9" s="990"/>
      <c r="CP9" s="990"/>
      <c r="CQ9" s="991"/>
      <c r="CR9" s="989">
        <v>50</v>
      </c>
      <c r="CS9" s="990"/>
      <c r="CT9" s="990"/>
      <c r="CU9" s="990"/>
      <c r="CV9" s="991"/>
      <c r="CW9" s="989" t="s">
        <v>489</v>
      </c>
      <c r="CX9" s="990"/>
      <c r="CY9" s="990"/>
      <c r="CZ9" s="990"/>
      <c r="DA9" s="991"/>
      <c r="DB9" s="989" t="s">
        <v>489</v>
      </c>
      <c r="DC9" s="990"/>
      <c r="DD9" s="990"/>
      <c r="DE9" s="990"/>
      <c r="DF9" s="991"/>
      <c r="DG9" s="989" t="s">
        <v>489</v>
      </c>
      <c r="DH9" s="990"/>
      <c r="DI9" s="990"/>
      <c r="DJ9" s="990"/>
      <c r="DK9" s="991"/>
      <c r="DL9" s="989" t="s">
        <v>489</v>
      </c>
      <c r="DM9" s="990"/>
      <c r="DN9" s="990"/>
      <c r="DO9" s="990"/>
      <c r="DP9" s="991"/>
      <c r="DQ9" s="989" t="s">
        <v>489</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556</v>
      </c>
      <c r="BT10" s="993"/>
      <c r="BU10" s="993"/>
      <c r="BV10" s="993"/>
      <c r="BW10" s="993"/>
      <c r="BX10" s="993"/>
      <c r="BY10" s="993"/>
      <c r="BZ10" s="993"/>
      <c r="CA10" s="993"/>
      <c r="CB10" s="993"/>
      <c r="CC10" s="993"/>
      <c r="CD10" s="993"/>
      <c r="CE10" s="993"/>
      <c r="CF10" s="993"/>
      <c r="CG10" s="1014"/>
      <c r="CH10" s="989">
        <v>0</v>
      </c>
      <c r="CI10" s="990"/>
      <c r="CJ10" s="990"/>
      <c r="CK10" s="990"/>
      <c r="CL10" s="991"/>
      <c r="CM10" s="989">
        <v>4</v>
      </c>
      <c r="CN10" s="990"/>
      <c r="CO10" s="990"/>
      <c r="CP10" s="990"/>
      <c r="CQ10" s="991"/>
      <c r="CR10" s="989">
        <v>3</v>
      </c>
      <c r="CS10" s="990"/>
      <c r="CT10" s="990"/>
      <c r="CU10" s="990"/>
      <c r="CV10" s="991"/>
      <c r="CW10" s="989">
        <v>14</v>
      </c>
      <c r="CX10" s="990"/>
      <c r="CY10" s="990"/>
      <c r="CZ10" s="990"/>
      <c r="DA10" s="991"/>
      <c r="DB10" s="989" t="s">
        <v>489</v>
      </c>
      <c r="DC10" s="990"/>
      <c r="DD10" s="990"/>
      <c r="DE10" s="990"/>
      <c r="DF10" s="991"/>
      <c r="DG10" s="989" t="s">
        <v>489</v>
      </c>
      <c r="DH10" s="990"/>
      <c r="DI10" s="990"/>
      <c r="DJ10" s="990"/>
      <c r="DK10" s="991"/>
      <c r="DL10" s="989" t="s">
        <v>489</v>
      </c>
      <c r="DM10" s="990"/>
      <c r="DN10" s="990"/>
      <c r="DO10" s="990"/>
      <c r="DP10" s="991"/>
      <c r="DQ10" s="989" t="s">
        <v>489</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557</v>
      </c>
      <c r="BT11" s="993"/>
      <c r="BU11" s="993"/>
      <c r="BV11" s="993"/>
      <c r="BW11" s="993"/>
      <c r="BX11" s="993"/>
      <c r="BY11" s="993"/>
      <c r="BZ11" s="993"/>
      <c r="CA11" s="993"/>
      <c r="CB11" s="993"/>
      <c r="CC11" s="993"/>
      <c r="CD11" s="993"/>
      <c r="CE11" s="993"/>
      <c r="CF11" s="993"/>
      <c r="CG11" s="1014"/>
      <c r="CH11" s="989">
        <v>5</v>
      </c>
      <c r="CI11" s="990"/>
      <c r="CJ11" s="990"/>
      <c r="CK11" s="990"/>
      <c r="CL11" s="991"/>
      <c r="CM11" s="989">
        <v>748</v>
      </c>
      <c r="CN11" s="990"/>
      <c r="CO11" s="990"/>
      <c r="CP11" s="990"/>
      <c r="CQ11" s="991"/>
      <c r="CR11" s="989">
        <v>471</v>
      </c>
      <c r="CS11" s="990"/>
      <c r="CT11" s="990"/>
      <c r="CU11" s="990"/>
      <c r="CV11" s="991"/>
      <c r="CW11" s="989" t="s">
        <v>489</v>
      </c>
      <c r="CX11" s="990"/>
      <c r="CY11" s="990"/>
      <c r="CZ11" s="990"/>
      <c r="DA11" s="991"/>
      <c r="DB11" s="989" t="s">
        <v>489</v>
      </c>
      <c r="DC11" s="990"/>
      <c r="DD11" s="990"/>
      <c r="DE11" s="990"/>
      <c r="DF11" s="991"/>
      <c r="DG11" s="989" t="s">
        <v>489</v>
      </c>
      <c r="DH11" s="990"/>
      <c r="DI11" s="990"/>
      <c r="DJ11" s="990"/>
      <c r="DK11" s="991"/>
      <c r="DL11" s="989" t="s">
        <v>489</v>
      </c>
      <c r="DM11" s="990"/>
      <c r="DN11" s="990"/>
      <c r="DO11" s="990"/>
      <c r="DP11" s="991"/>
      <c r="DQ11" s="989" t="s">
        <v>489</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t="s">
        <v>558</v>
      </c>
      <c r="BS12" s="992" t="s">
        <v>559</v>
      </c>
      <c r="BT12" s="993"/>
      <c r="BU12" s="993"/>
      <c r="BV12" s="993"/>
      <c r="BW12" s="993"/>
      <c r="BX12" s="993"/>
      <c r="BY12" s="993"/>
      <c r="BZ12" s="993"/>
      <c r="CA12" s="993"/>
      <c r="CB12" s="993"/>
      <c r="CC12" s="993"/>
      <c r="CD12" s="993"/>
      <c r="CE12" s="993"/>
      <c r="CF12" s="993"/>
      <c r="CG12" s="1014"/>
      <c r="CH12" s="989">
        <v>200</v>
      </c>
      <c r="CI12" s="990"/>
      <c r="CJ12" s="990"/>
      <c r="CK12" s="990"/>
      <c r="CL12" s="991"/>
      <c r="CM12" s="989">
        <v>29117</v>
      </c>
      <c r="CN12" s="990"/>
      <c r="CO12" s="990"/>
      <c r="CP12" s="990"/>
      <c r="CQ12" s="991"/>
      <c r="CR12" s="989">
        <v>0</v>
      </c>
      <c r="CS12" s="990"/>
      <c r="CT12" s="990"/>
      <c r="CU12" s="990"/>
      <c r="CV12" s="991"/>
      <c r="CW12" s="989" t="s">
        <v>489</v>
      </c>
      <c r="CX12" s="990"/>
      <c r="CY12" s="990"/>
      <c r="CZ12" s="990"/>
      <c r="DA12" s="991"/>
      <c r="DB12" s="989">
        <v>1507</v>
      </c>
      <c r="DC12" s="990"/>
      <c r="DD12" s="990"/>
      <c r="DE12" s="990"/>
      <c r="DF12" s="991"/>
      <c r="DG12" s="989" t="s">
        <v>489</v>
      </c>
      <c r="DH12" s="990"/>
      <c r="DI12" s="990"/>
      <c r="DJ12" s="990"/>
      <c r="DK12" s="991"/>
      <c r="DL12" s="989">
        <v>708</v>
      </c>
      <c r="DM12" s="990"/>
      <c r="DN12" s="990"/>
      <c r="DO12" s="990"/>
      <c r="DP12" s="991"/>
      <c r="DQ12" s="989">
        <v>213</v>
      </c>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34394</v>
      </c>
      <c r="R23" s="1061"/>
      <c r="S23" s="1061"/>
      <c r="T23" s="1061"/>
      <c r="U23" s="1061"/>
      <c r="V23" s="1061">
        <v>33647</v>
      </c>
      <c r="W23" s="1061"/>
      <c r="X23" s="1061"/>
      <c r="Y23" s="1061"/>
      <c r="Z23" s="1061"/>
      <c r="AA23" s="1061">
        <v>747</v>
      </c>
      <c r="AB23" s="1061"/>
      <c r="AC23" s="1061"/>
      <c r="AD23" s="1061"/>
      <c r="AE23" s="1068"/>
      <c r="AF23" s="1069">
        <v>510</v>
      </c>
      <c r="AG23" s="1061"/>
      <c r="AH23" s="1061"/>
      <c r="AI23" s="1061"/>
      <c r="AJ23" s="1070"/>
      <c r="AK23" s="1071"/>
      <c r="AL23" s="1072"/>
      <c r="AM23" s="1072"/>
      <c r="AN23" s="1072"/>
      <c r="AO23" s="1072"/>
      <c r="AP23" s="1061">
        <v>39374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4066</v>
      </c>
      <c r="R28" s="1051"/>
      <c r="S28" s="1051"/>
      <c r="T28" s="1051"/>
      <c r="U28" s="1051"/>
      <c r="V28" s="1051">
        <v>4044</v>
      </c>
      <c r="W28" s="1051"/>
      <c r="X28" s="1051"/>
      <c r="Y28" s="1051"/>
      <c r="Z28" s="1051"/>
      <c r="AA28" s="1051">
        <v>22</v>
      </c>
      <c r="AB28" s="1051"/>
      <c r="AC28" s="1051"/>
      <c r="AD28" s="1051"/>
      <c r="AE28" s="1052"/>
      <c r="AF28" s="1053">
        <v>22</v>
      </c>
      <c r="AG28" s="1051"/>
      <c r="AH28" s="1051"/>
      <c r="AI28" s="1051"/>
      <c r="AJ28" s="1054"/>
      <c r="AK28" s="1042">
        <v>293</v>
      </c>
      <c r="AL28" s="1043"/>
      <c r="AM28" s="1043"/>
      <c r="AN28" s="1043"/>
      <c r="AO28" s="1043"/>
      <c r="AP28" s="1043" t="s">
        <v>551</v>
      </c>
      <c r="AQ28" s="1043"/>
      <c r="AR28" s="1043"/>
      <c r="AS28" s="1043"/>
      <c r="AT28" s="1043"/>
      <c r="AU28" s="1043" t="s">
        <v>551</v>
      </c>
      <c r="AV28" s="1043"/>
      <c r="AW28" s="1043"/>
      <c r="AX28" s="1043"/>
      <c r="AY28" s="1043"/>
      <c r="AZ28" s="1044" t="s">
        <v>551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4043</v>
      </c>
      <c r="R29" s="1039"/>
      <c r="S29" s="1039"/>
      <c r="T29" s="1039"/>
      <c r="U29" s="1039"/>
      <c r="V29" s="1039">
        <v>3971</v>
      </c>
      <c r="W29" s="1039"/>
      <c r="X29" s="1039"/>
      <c r="Y29" s="1039"/>
      <c r="Z29" s="1039"/>
      <c r="AA29" s="1039">
        <v>72</v>
      </c>
      <c r="AB29" s="1039"/>
      <c r="AC29" s="1039"/>
      <c r="AD29" s="1039"/>
      <c r="AE29" s="1040"/>
      <c r="AF29" s="1035">
        <v>72</v>
      </c>
      <c r="AG29" s="1036"/>
      <c r="AH29" s="1036"/>
      <c r="AI29" s="1036"/>
      <c r="AJ29" s="1037"/>
      <c r="AK29" s="980">
        <v>657</v>
      </c>
      <c r="AL29" s="971"/>
      <c r="AM29" s="971"/>
      <c r="AN29" s="971"/>
      <c r="AO29" s="971"/>
      <c r="AP29" s="971" t="s">
        <v>551</v>
      </c>
      <c r="AQ29" s="971"/>
      <c r="AR29" s="971"/>
      <c r="AS29" s="971"/>
      <c r="AT29" s="971"/>
      <c r="AU29" s="971" t="s">
        <v>551</v>
      </c>
      <c r="AV29" s="971"/>
      <c r="AW29" s="971"/>
      <c r="AX29" s="971"/>
      <c r="AY29" s="971"/>
      <c r="AZ29" s="1041" t="s">
        <v>551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506</v>
      </c>
      <c r="R30" s="1039"/>
      <c r="S30" s="1039"/>
      <c r="T30" s="1039"/>
      <c r="U30" s="1039"/>
      <c r="V30" s="1039">
        <v>503</v>
      </c>
      <c r="W30" s="1039"/>
      <c r="X30" s="1039"/>
      <c r="Y30" s="1039"/>
      <c r="Z30" s="1039"/>
      <c r="AA30" s="1039">
        <v>2</v>
      </c>
      <c r="AB30" s="1039"/>
      <c r="AC30" s="1039"/>
      <c r="AD30" s="1039"/>
      <c r="AE30" s="1040"/>
      <c r="AF30" s="1035">
        <v>2</v>
      </c>
      <c r="AG30" s="1036"/>
      <c r="AH30" s="1036"/>
      <c r="AI30" s="1036"/>
      <c r="AJ30" s="1037"/>
      <c r="AK30" s="980">
        <v>171</v>
      </c>
      <c r="AL30" s="971"/>
      <c r="AM30" s="971"/>
      <c r="AN30" s="971"/>
      <c r="AO30" s="971"/>
      <c r="AP30" s="971" t="s">
        <v>551</v>
      </c>
      <c r="AQ30" s="971"/>
      <c r="AR30" s="971"/>
      <c r="AS30" s="971"/>
      <c r="AT30" s="971"/>
      <c r="AU30" s="971" t="s">
        <v>551</v>
      </c>
      <c r="AV30" s="971"/>
      <c r="AW30" s="971"/>
      <c r="AX30" s="971"/>
      <c r="AY30" s="971"/>
      <c r="AZ30" s="1041" t="s">
        <v>551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1746</v>
      </c>
      <c r="R31" s="1039"/>
      <c r="S31" s="1039"/>
      <c r="T31" s="1039"/>
      <c r="U31" s="1039"/>
      <c r="V31" s="1039">
        <v>1665</v>
      </c>
      <c r="W31" s="1039"/>
      <c r="X31" s="1039"/>
      <c r="Y31" s="1039"/>
      <c r="Z31" s="1039"/>
      <c r="AA31" s="1039">
        <v>81</v>
      </c>
      <c r="AB31" s="1039"/>
      <c r="AC31" s="1039"/>
      <c r="AD31" s="1039"/>
      <c r="AE31" s="1040"/>
      <c r="AF31" s="1035">
        <v>985</v>
      </c>
      <c r="AG31" s="1036"/>
      <c r="AH31" s="1036"/>
      <c r="AI31" s="1036"/>
      <c r="AJ31" s="1037"/>
      <c r="AK31" s="980" t="s">
        <v>552</v>
      </c>
      <c r="AL31" s="971"/>
      <c r="AM31" s="971"/>
      <c r="AN31" s="971"/>
      <c r="AO31" s="971"/>
      <c r="AP31" s="971">
        <v>2999</v>
      </c>
      <c r="AQ31" s="971"/>
      <c r="AR31" s="971"/>
      <c r="AS31" s="971"/>
      <c r="AT31" s="971"/>
      <c r="AU31" s="971">
        <v>1604</v>
      </c>
      <c r="AV31" s="971"/>
      <c r="AW31" s="971"/>
      <c r="AX31" s="971"/>
      <c r="AY31" s="971"/>
      <c r="AZ31" s="1041" t="s">
        <v>551</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35</v>
      </c>
      <c r="R32" s="1039"/>
      <c r="S32" s="1039"/>
      <c r="T32" s="1039"/>
      <c r="U32" s="1039"/>
      <c r="V32" s="1039">
        <v>39</v>
      </c>
      <c r="W32" s="1039"/>
      <c r="X32" s="1039"/>
      <c r="Y32" s="1039"/>
      <c r="Z32" s="1039"/>
      <c r="AA32" s="1039">
        <v>-4</v>
      </c>
      <c r="AB32" s="1039"/>
      <c r="AC32" s="1039"/>
      <c r="AD32" s="1039"/>
      <c r="AE32" s="1040"/>
      <c r="AF32" s="1035">
        <v>2</v>
      </c>
      <c r="AG32" s="1036"/>
      <c r="AH32" s="1036"/>
      <c r="AI32" s="1036"/>
      <c r="AJ32" s="1037"/>
      <c r="AK32" s="980">
        <v>0</v>
      </c>
      <c r="AL32" s="971"/>
      <c r="AM32" s="971"/>
      <c r="AN32" s="971"/>
      <c r="AO32" s="971"/>
      <c r="AP32" s="971">
        <v>112</v>
      </c>
      <c r="AQ32" s="971"/>
      <c r="AR32" s="971"/>
      <c r="AS32" s="971"/>
      <c r="AT32" s="971"/>
      <c r="AU32" s="971">
        <v>112</v>
      </c>
      <c r="AV32" s="971"/>
      <c r="AW32" s="971"/>
      <c r="AX32" s="971"/>
      <c r="AY32" s="971"/>
      <c r="AZ32" s="1041" t="s">
        <v>551</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41</v>
      </c>
      <c r="R33" s="1039"/>
      <c r="S33" s="1039"/>
      <c r="T33" s="1039"/>
      <c r="U33" s="1039"/>
      <c r="V33" s="1039">
        <v>41</v>
      </c>
      <c r="W33" s="1039"/>
      <c r="X33" s="1039"/>
      <c r="Y33" s="1039"/>
      <c r="Z33" s="1039"/>
      <c r="AA33" s="1039">
        <v>0</v>
      </c>
      <c r="AB33" s="1039"/>
      <c r="AC33" s="1039"/>
      <c r="AD33" s="1039"/>
      <c r="AE33" s="1040"/>
      <c r="AF33" s="1035">
        <v>0</v>
      </c>
      <c r="AG33" s="1036"/>
      <c r="AH33" s="1036"/>
      <c r="AI33" s="1036"/>
      <c r="AJ33" s="1037"/>
      <c r="AK33" s="980">
        <v>24</v>
      </c>
      <c r="AL33" s="971"/>
      <c r="AM33" s="971"/>
      <c r="AN33" s="971"/>
      <c r="AO33" s="971"/>
      <c r="AP33" s="971">
        <v>30</v>
      </c>
      <c r="AQ33" s="971"/>
      <c r="AR33" s="971"/>
      <c r="AS33" s="971"/>
      <c r="AT33" s="971"/>
      <c r="AU33" s="971">
        <v>15</v>
      </c>
      <c r="AV33" s="971"/>
      <c r="AW33" s="971"/>
      <c r="AX33" s="971"/>
      <c r="AY33" s="971"/>
      <c r="AZ33" s="1041" t="s">
        <v>551</v>
      </c>
      <c r="BA33" s="1041"/>
      <c r="BB33" s="1041"/>
      <c r="BC33" s="1041"/>
      <c r="BD33" s="1041"/>
      <c r="BE33" s="972" t="s">
        <v>396</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1082</v>
      </c>
      <c r="AG63" s="959"/>
      <c r="AH63" s="959"/>
      <c r="AI63" s="959"/>
      <c r="AJ63" s="1022"/>
      <c r="AK63" s="1023"/>
      <c r="AL63" s="963"/>
      <c r="AM63" s="963"/>
      <c r="AN63" s="963"/>
      <c r="AO63" s="963"/>
      <c r="AP63" s="959">
        <v>3141</v>
      </c>
      <c r="AQ63" s="959"/>
      <c r="AR63" s="959"/>
      <c r="AS63" s="959"/>
      <c r="AT63" s="959"/>
      <c r="AU63" s="959">
        <v>1731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565</v>
      </c>
      <c r="C68" s="986"/>
      <c r="D68" s="986"/>
      <c r="E68" s="986"/>
      <c r="F68" s="986"/>
      <c r="G68" s="986"/>
      <c r="H68" s="986"/>
      <c r="I68" s="986"/>
      <c r="J68" s="986"/>
      <c r="K68" s="986"/>
      <c r="L68" s="986"/>
      <c r="M68" s="986"/>
      <c r="N68" s="986"/>
      <c r="O68" s="986"/>
      <c r="P68" s="987"/>
      <c r="Q68" s="988">
        <v>6828</v>
      </c>
      <c r="R68" s="982"/>
      <c r="S68" s="982"/>
      <c r="T68" s="982"/>
      <c r="U68" s="982"/>
      <c r="V68" s="982">
        <v>7541</v>
      </c>
      <c r="W68" s="982"/>
      <c r="X68" s="982"/>
      <c r="Y68" s="982"/>
      <c r="Z68" s="982"/>
      <c r="AA68" s="982">
        <v>-713</v>
      </c>
      <c r="AB68" s="982"/>
      <c r="AC68" s="982"/>
      <c r="AD68" s="982"/>
      <c r="AE68" s="982"/>
      <c r="AF68" s="982">
        <v>1438</v>
      </c>
      <c r="AG68" s="982"/>
      <c r="AH68" s="982"/>
      <c r="AI68" s="982"/>
      <c r="AJ68" s="982"/>
      <c r="AK68" s="982" t="s">
        <v>489</v>
      </c>
      <c r="AL68" s="982"/>
      <c r="AM68" s="982"/>
      <c r="AN68" s="982"/>
      <c r="AO68" s="982"/>
      <c r="AP68" s="982">
        <v>3417</v>
      </c>
      <c r="AQ68" s="982"/>
      <c r="AR68" s="982"/>
      <c r="AS68" s="982"/>
      <c r="AT68" s="982"/>
      <c r="AU68" s="982">
        <v>936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566</v>
      </c>
      <c r="C69" s="975"/>
      <c r="D69" s="975"/>
      <c r="E69" s="975"/>
      <c r="F69" s="975"/>
      <c r="G69" s="975"/>
      <c r="H69" s="975"/>
      <c r="I69" s="975"/>
      <c r="J69" s="975"/>
      <c r="K69" s="975"/>
      <c r="L69" s="975"/>
      <c r="M69" s="975"/>
      <c r="N69" s="975"/>
      <c r="O69" s="975"/>
      <c r="P69" s="976"/>
      <c r="Q69" s="977">
        <v>5887</v>
      </c>
      <c r="R69" s="971"/>
      <c r="S69" s="971"/>
      <c r="T69" s="971"/>
      <c r="U69" s="971"/>
      <c r="V69" s="971">
        <v>6390</v>
      </c>
      <c r="W69" s="971"/>
      <c r="X69" s="971"/>
      <c r="Y69" s="971"/>
      <c r="Z69" s="971"/>
      <c r="AA69" s="971">
        <v>-503</v>
      </c>
      <c r="AB69" s="971"/>
      <c r="AC69" s="971"/>
      <c r="AD69" s="971"/>
      <c r="AE69" s="971"/>
      <c r="AF69" s="971">
        <v>1368</v>
      </c>
      <c r="AG69" s="971"/>
      <c r="AH69" s="971"/>
      <c r="AI69" s="971"/>
      <c r="AJ69" s="971"/>
      <c r="AK69" s="971" t="s">
        <v>489</v>
      </c>
      <c r="AL69" s="971"/>
      <c r="AM69" s="971"/>
      <c r="AN69" s="971"/>
      <c r="AO69" s="971"/>
      <c r="AP69" s="971">
        <v>3273</v>
      </c>
      <c r="AQ69" s="971"/>
      <c r="AR69" s="971"/>
      <c r="AS69" s="971"/>
      <c r="AT69" s="971"/>
      <c r="AU69" s="971">
        <v>890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567</v>
      </c>
      <c r="C70" s="975"/>
      <c r="D70" s="975"/>
      <c r="E70" s="975"/>
      <c r="F70" s="975"/>
      <c r="G70" s="975"/>
      <c r="H70" s="975"/>
      <c r="I70" s="975"/>
      <c r="J70" s="975"/>
      <c r="K70" s="975"/>
      <c r="L70" s="975"/>
      <c r="M70" s="975"/>
      <c r="N70" s="975"/>
      <c r="O70" s="975"/>
      <c r="P70" s="976"/>
      <c r="Q70" s="977">
        <v>941</v>
      </c>
      <c r="R70" s="971"/>
      <c r="S70" s="971"/>
      <c r="T70" s="971"/>
      <c r="U70" s="971"/>
      <c r="V70" s="971">
        <v>1152</v>
      </c>
      <c r="W70" s="971"/>
      <c r="X70" s="971"/>
      <c r="Y70" s="971"/>
      <c r="Z70" s="971"/>
      <c r="AA70" s="971">
        <v>-210</v>
      </c>
      <c r="AB70" s="971"/>
      <c r="AC70" s="971"/>
      <c r="AD70" s="971"/>
      <c r="AE70" s="971"/>
      <c r="AF70" s="971">
        <v>70</v>
      </c>
      <c r="AG70" s="971"/>
      <c r="AH70" s="971"/>
      <c r="AI70" s="971"/>
      <c r="AJ70" s="971"/>
      <c r="AK70" s="971" t="s">
        <v>489</v>
      </c>
      <c r="AL70" s="971"/>
      <c r="AM70" s="971"/>
      <c r="AN70" s="971"/>
      <c r="AO70" s="971"/>
      <c r="AP70" s="971">
        <v>144</v>
      </c>
      <c r="AQ70" s="971"/>
      <c r="AR70" s="971"/>
      <c r="AS70" s="971"/>
      <c r="AT70" s="971"/>
      <c r="AU70" s="971">
        <v>46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568</v>
      </c>
      <c r="C71" s="975"/>
      <c r="D71" s="975"/>
      <c r="E71" s="975"/>
      <c r="F71" s="975"/>
      <c r="G71" s="975"/>
      <c r="H71" s="975"/>
      <c r="I71" s="975"/>
      <c r="J71" s="975"/>
      <c r="K71" s="975"/>
      <c r="L71" s="975"/>
      <c r="M71" s="975"/>
      <c r="N71" s="975"/>
      <c r="O71" s="975"/>
      <c r="P71" s="976"/>
      <c r="Q71" s="977">
        <v>6358</v>
      </c>
      <c r="R71" s="971"/>
      <c r="S71" s="971"/>
      <c r="T71" s="971"/>
      <c r="U71" s="971"/>
      <c r="V71" s="971">
        <v>5846</v>
      </c>
      <c r="W71" s="971"/>
      <c r="X71" s="971"/>
      <c r="Y71" s="971"/>
      <c r="Z71" s="971"/>
      <c r="AA71" s="971">
        <v>512</v>
      </c>
      <c r="AB71" s="971"/>
      <c r="AC71" s="971"/>
      <c r="AD71" s="971"/>
      <c r="AE71" s="971"/>
      <c r="AF71" s="971">
        <v>512</v>
      </c>
      <c r="AG71" s="971"/>
      <c r="AH71" s="971"/>
      <c r="AI71" s="971"/>
      <c r="AJ71" s="971"/>
      <c r="AK71" s="971">
        <v>27</v>
      </c>
      <c r="AL71" s="971"/>
      <c r="AM71" s="971"/>
      <c r="AN71" s="971"/>
      <c r="AO71" s="971"/>
      <c r="AP71" s="971" t="s">
        <v>489</v>
      </c>
      <c r="AQ71" s="971"/>
      <c r="AR71" s="971"/>
      <c r="AS71" s="971"/>
      <c r="AT71" s="971"/>
      <c r="AU71" s="971" t="s">
        <v>489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569</v>
      </c>
      <c r="C72" s="975"/>
      <c r="D72" s="975"/>
      <c r="E72" s="975"/>
      <c r="F72" s="975"/>
      <c r="G72" s="975"/>
      <c r="H72" s="975"/>
      <c r="I72" s="975"/>
      <c r="J72" s="975"/>
      <c r="K72" s="975"/>
      <c r="L72" s="975"/>
      <c r="M72" s="975"/>
      <c r="N72" s="975"/>
      <c r="O72" s="975"/>
      <c r="P72" s="976"/>
      <c r="Q72" s="977">
        <v>6262</v>
      </c>
      <c r="R72" s="971"/>
      <c r="S72" s="971"/>
      <c r="T72" s="971"/>
      <c r="U72" s="971"/>
      <c r="V72" s="971">
        <v>5765</v>
      </c>
      <c r="W72" s="971"/>
      <c r="X72" s="971"/>
      <c r="Y72" s="971"/>
      <c r="Z72" s="971"/>
      <c r="AA72" s="971">
        <v>496</v>
      </c>
      <c r="AB72" s="971"/>
      <c r="AC72" s="971"/>
      <c r="AD72" s="971"/>
      <c r="AE72" s="971"/>
      <c r="AF72" s="971">
        <v>496</v>
      </c>
      <c r="AG72" s="971"/>
      <c r="AH72" s="971"/>
      <c r="AI72" s="971"/>
      <c r="AJ72" s="971"/>
      <c r="AK72" s="971">
        <v>27</v>
      </c>
      <c r="AL72" s="971"/>
      <c r="AM72" s="971"/>
      <c r="AN72" s="971"/>
      <c r="AO72" s="971"/>
      <c r="AP72" s="971" t="s">
        <v>489</v>
      </c>
      <c r="AQ72" s="971"/>
      <c r="AR72" s="971"/>
      <c r="AS72" s="971"/>
      <c r="AT72" s="971"/>
      <c r="AU72" s="971" t="s">
        <v>489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570</v>
      </c>
      <c r="C73" s="975"/>
      <c r="D73" s="975"/>
      <c r="E73" s="975"/>
      <c r="F73" s="975"/>
      <c r="G73" s="975"/>
      <c r="H73" s="975"/>
      <c r="I73" s="975"/>
      <c r="J73" s="975"/>
      <c r="K73" s="975"/>
      <c r="L73" s="975"/>
      <c r="M73" s="975"/>
      <c r="N73" s="975"/>
      <c r="O73" s="975"/>
      <c r="P73" s="976"/>
      <c r="Q73" s="977">
        <v>96</v>
      </c>
      <c r="R73" s="971"/>
      <c r="S73" s="971"/>
      <c r="T73" s="971"/>
      <c r="U73" s="971"/>
      <c r="V73" s="971">
        <v>81</v>
      </c>
      <c r="W73" s="971"/>
      <c r="X73" s="971"/>
      <c r="Y73" s="971"/>
      <c r="Z73" s="971"/>
      <c r="AA73" s="971">
        <v>15</v>
      </c>
      <c r="AB73" s="971"/>
      <c r="AC73" s="971"/>
      <c r="AD73" s="971"/>
      <c r="AE73" s="971"/>
      <c r="AF73" s="971">
        <v>15</v>
      </c>
      <c r="AG73" s="971"/>
      <c r="AH73" s="971"/>
      <c r="AI73" s="971"/>
      <c r="AJ73" s="971"/>
      <c r="AK73" s="971" t="s">
        <v>489</v>
      </c>
      <c r="AL73" s="971"/>
      <c r="AM73" s="971"/>
      <c r="AN73" s="971"/>
      <c r="AO73" s="971"/>
      <c r="AP73" s="971" t="s">
        <v>489</v>
      </c>
      <c r="AQ73" s="971"/>
      <c r="AR73" s="971"/>
      <c r="AS73" s="971"/>
      <c r="AT73" s="971"/>
      <c r="AU73" s="971" t="s">
        <v>489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571</v>
      </c>
      <c r="C74" s="975"/>
      <c r="D74" s="975"/>
      <c r="E74" s="975"/>
      <c r="F74" s="975"/>
      <c r="G74" s="975"/>
      <c r="H74" s="975"/>
      <c r="I74" s="975"/>
      <c r="J74" s="975"/>
      <c r="K74" s="975"/>
      <c r="L74" s="975"/>
      <c r="M74" s="975"/>
      <c r="N74" s="975"/>
      <c r="O74" s="975"/>
      <c r="P74" s="976"/>
      <c r="Q74" s="977">
        <v>247627</v>
      </c>
      <c r="R74" s="971"/>
      <c r="S74" s="971"/>
      <c r="T74" s="971"/>
      <c r="U74" s="971"/>
      <c r="V74" s="971">
        <v>240397</v>
      </c>
      <c r="W74" s="971"/>
      <c r="X74" s="971"/>
      <c r="Y74" s="971"/>
      <c r="Z74" s="971"/>
      <c r="AA74" s="971">
        <v>7230</v>
      </c>
      <c r="AB74" s="971"/>
      <c r="AC74" s="971"/>
      <c r="AD74" s="971"/>
      <c r="AE74" s="971"/>
      <c r="AF74" s="971">
        <v>7230</v>
      </c>
      <c r="AG74" s="971"/>
      <c r="AH74" s="971"/>
      <c r="AI74" s="971"/>
      <c r="AJ74" s="971"/>
      <c r="AK74" s="971">
        <v>319</v>
      </c>
      <c r="AL74" s="971"/>
      <c r="AM74" s="971"/>
      <c r="AN74" s="971"/>
      <c r="AO74" s="971"/>
      <c r="AP74" s="971" t="s">
        <v>572</v>
      </c>
      <c r="AQ74" s="971"/>
      <c r="AR74" s="971"/>
      <c r="AS74" s="971"/>
      <c r="AT74" s="971"/>
      <c r="AU74" s="971" t="s">
        <v>572</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573</v>
      </c>
      <c r="C75" s="975"/>
      <c r="D75" s="975"/>
      <c r="E75" s="975"/>
      <c r="F75" s="975"/>
      <c r="G75" s="975"/>
      <c r="H75" s="975"/>
      <c r="I75" s="975"/>
      <c r="J75" s="975"/>
      <c r="K75" s="975"/>
      <c r="L75" s="975"/>
      <c r="M75" s="975"/>
      <c r="N75" s="975"/>
      <c r="O75" s="975"/>
      <c r="P75" s="976"/>
      <c r="Q75" s="978">
        <v>546</v>
      </c>
      <c r="R75" s="979"/>
      <c r="S75" s="979"/>
      <c r="T75" s="979"/>
      <c r="U75" s="980"/>
      <c r="V75" s="981">
        <v>510</v>
      </c>
      <c r="W75" s="979"/>
      <c r="X75" s="979"/>
      <c r="Y75" s="979"/>
      <c r="Z75" s="980"/>
      <c r="AA75" s="981">
        <v>36</v>
      </c>
      <c r="AB75" s="979"/>
      <c r="AC75" s="979"/>
      <c r="AD75" s="979"/>
      <c r="AE75" s="980"/>
      <c r="AF75" s="981">
        <v>36</v>
      </c>
      <c r="AG75" s="979"/>
      <c r="AH75" s="979"/>
      <c r="AI75" s="979"/>
      <c r="AJ75" s="980"/>
      <c r="AK75" s="981">
        <v>48</v>
      </c>
      <c r="AL75" s="979"/>
      <c r="AM75" s="979"/>
      <c r="AN75" s="979"/>
      <c r="AO75" s="980"/>
      <c r="AP75" s="981" t="s">
        <v>572</v>
      </c>
      <c r="AQ75" s="979"/>
      <c r="AR75" s="979"/>
      <c r="AS75" s="979"/>
      <c r="AT75" s="980"/>
      <c r="AU75" s="981" t="s">
        <v>572</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574</v>
      </c>
      <c r="C76" s="975"/>
      <c r="D76" s="975"/>
      <c r="E76" s="975"/>
      <c r="F76" s="975"/>
      <c r="G76" s="975"/>
      <c r="H76" s="975"/>
      <c r="I76" s="975"/>
      <c r="J76" s="975"/>
      <c r="K76" s="975"/>
      <c r="L76" s="975"/>
      <c r="M76" s="975"/>
      <c r="N76" s="975"/>
      <c r="O76" s="975"/>
      <c r="P76" s="976"/>
      <c r="Q76" s="978">
        <v>247081</v>
      </c>
      <c r="R76" s="979"/>
      <c r="S76" s="979"/>
      <c r="T76" s="979"/>
      <c r="U76" s="980"/>
      <c r="V76" s="981">
        <v>239886</v>
      </c>
      <c r="W76" s="979"/>
      <c r="X76" s="979"/>
      <c r="Y76" s="979"/>
      <c r="Z76" s="980"/>
      <c r="AA76" s="981">
        <v>7194</v>
      </c>
      <c r="AB76" s="979"/>
      <c r="AC76" s="979"/>
      <c r="AD76" s="979"/>
      <c r="AE76" s="980"/>
      <c r="AF76" s="981">
        <v>7194</v>
      </c>
      <c r="AG76" s="979"/>
      <c r="AH76" s="979"/>
      <c r="AI76" s="979"/>
      <c r="AJ76" s="980"/>
      <c r="AK76" s="981">
        <v>271</v>
      </c>
      <c r="AL76" s="979"/>
      <c r="AM76" s="979"/>
      <c r="AN76" s="979"/>
      <c r="AO76" s="980"/>
      <c r="AP76" s="981" t="s">
        <v>572</v>
      </c>
      <c r="AQ76" s="979"/>
      <c r="AR76" s="979"/>
      <c r="AS76" s="979"/>
      <c r="AT76" s="980"/>
      <c r="AU76" s="981" t="s">
        <v>572</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9180</v>
      </c>
      <c r="AG88" s="959"/>
      <c r="AH88" s="959"/>
      <c r="AI88" s="959"/>
      <c r="AJ88" s="959"/>
      <c r="AK88" s="963"/>
      <c r="AL88" s="963"/>
      <c r="AM88" s="963"/>
      <c r="AN88" s="963"/>
      <c r="AO88" s="963"/>
      <c r="AP88" s="959">
        <v>3417</v>
      </c>
      <c r="AQ88" s="959"/>
      <c r="AR88" s="959"/>
      <c r="AS88" s="959"/>
      <c r="AT88" s="959"/>
      <c r="AU88" s="959">
        <v>936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572</v>
      </c>
      <c r="CS102" s="953"/>
      <c r="CT102" s="953"/>
      <c r="CU102" s="953"/>
      <c r="CV102" s="954"/>
      <c r="CW102" s="952">
        <v>28</v>
      </c>
      <c r="CX102" s="953"/>
      <c r="CY102" s="953"/>
      <c r="CZ102" s="953"/>
      <c r="DA102" s="954"/>
      <c r="DB102" s="952">
        <v>1507</v>
      </c>
      <c r="DC102" s="953"/>
      <c r="DD102" s="953"/>
      <c r="DE102" s="953"/>
      <c r="DF102" s="954"/>
      <c r="DG102" s="952" t="s">
        <v>489</v>
      </c>
      <c r="DH102" s="953"/>
      <c r="DI102" s="953"/>
      <c r="DJ102" s="953"/>
      <c r="DK102" s="954"/>
      <c r="DL102" s="952">
        <v>708</v>
      </c>
      <c r="DM102" s="953"/>
      <c r="DN102" s="953"/>
      <c r="DO102" s="953"/>
      <c r="DP102" s="954"/>
      <c r="DQ102" s="952">
        <v>213</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4730124</v>
      </c>
      <c r="AB110" s="889"/>
      <c r="AC110" s="889"/>
      <c r="AD110" s="889"/>
      <c r="AE110" s="890"/>
      <c r="AF110" s="891">
        <v>4761935</v>
      </c>
      <c r="AG110" s="889"/>
      <c r="AH110" s="889"/>
      <c r="AI110" s="889"/>
      <c r="AJ110" s="890"/>
      <c r="AK110" s="891">
        <v>4754031</v>
      </c>
      <c r="AL110" s="889"/>
      <c r="AM110" s="889"/>
      <c r="AN110" s="889"/>
      <c r="AO110" s="890"/>
      <c r="AP110" s="892">
        <v>35.200000000000003</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41339383</v>
      </c>
      <c r="BR110" s="842"/>
      <c r="BS110" s="842"/>
      <c r="BT110" s="842"/>
      <c r="BU110" s="842"/>
      <c r="BV110" s="842">
        <v>40147490</v>
      </c>
      <c r="BW110" s="842"/>
      <c r="BX110" s="842"/>
      <c r="BY110" s="842"/>
      <c r="BZ110" s="842"/>
      <c r="CA110" s="842">
        <v>39374395</v>
      </c>
      <c r="CB110" s="842"/>
      <c r="CC110" s="842"/>
      <c r="CD110" s="842"/>
      <c r="CE110" s="842"/>
      <c r="CF110" s="866">
        <v>291.89999999999998</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103679</v>
      </c>
      <c r="BR111" s="817"/>
      <c r="BS111" s="817"/>
      <c r="BT111" s="817"/>
      <c r="BU111" s="817"/>
      <c r="BV111" s="817">
        <v>92589</v>
      </c>
      <c r="BW111" s="817"/>
      <c r="BX111" s="817"/>
      <c r="BY111" s="817"/>
      <c r="BZ111" s="817"/>
      <c r="CA111" s="817">
        <v>81499</v>
      </c>
      <c r="CB111" s="817"/>
      <c r="CC111" s="817"/>
      <c r="CD111" s="817"/>
      <c r="CE111" s="817"/>
      <c r="CF111" s="875">
        <v>0.6</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1948003</v>
      </c>
      <c r="BR112" s="817"/>
      <c r="BS112" s="817"/>
      <c r="BT112" s="817"/>
      <c r="BU112" s="817"/>
      <c r="BV112" s="817">
        <v>1813643</v>
      </c>
      <c r="BW112" s="817"/>
      <c r="BX112" s="817"/>
      <c r="BY112" s="817"/>
      <c r="BZ112" s="817"/>
      <c r="CA112" s="817">
        <v>1730770</v>
      </c>
      <c r="CB112" s="817"/>
      <c r="CC112" s="817"/>
      <c r="CD112" s="817"/>
      <c r="CE112" s="817"/>
      <c r="CF112" s="875">
        <v>12.8</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239985</v>
      </c>
      <c r="AB113" s="919"/>
      <c r="AC113" s="919"/>
      <c r="AD113" s="919"/>
      <c r="AE113" s="920"/>
      <c r="AF113" s="921">
        <v>225446</v>
      </c>
      <c r="AG113" s="919"/>
      <c r="AH113" s="919"/>
      <c r="AI113" s="919"/>
      <c r="AJ113" s="920"/>
      <c r="AK113" s="921">
        <v>220489</v>
      </c>
      <c r="AL113" s="919"/>
      <c r="AM113" s="919"/>
      <c r="AN113" s="919"/>
      <c r="AO113" s="920"/>
      <c r="AP113" s="922">
        <v>1.6</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1080478</v>
      </c>
      <c r="BR113" s="817"/>
      <c r="BS113" s="817"/>
      <c r="BT113" s="817"/>
      <c r="BU113" s="817"/>
      <c r="BV113" s="817">
        <v>1041721</v>
      </c>
      <c r="BW113" s="817"/>
      <c r="BX113" s="817"/>
      <c r="BY113" s="817"/>
      <c r="BZ113" s="817"/>
      <c r="CA113" s="817">
        <v>935972</v>
      </c>
      <c r="CB113" s="817"/>
      <c r="CC113" s="817"/>
      <c r="CD113" s="817"/>
      <c r="CE113" s="817"/>
      <c r="CF113" s="875">
        <v>6.9</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137518</v>
      </c>
      <c r="AB114" s="780"/>
      <c r="AC114" s="780"/>
      <c r="AD114" s="780"/>
      <c r="AE114" s="781"/>
      <c r="AF114" s="782">
        <v>137475</v>
      </c>
      <c r="AG114" s="780"/>
      <c r="AH114" s="780"/>
      <c r="AI114" s="780"/>
      <c r="AJ114" s="781"/>
      <c r="AK114" s="782">
        <v>142307</v>
      </c>
      <c r="AL114" s="780"/>
      <c r="AM114" s="780"/>
      <c r="AN114" s="780"/>
      <c r="AO114" s="781"/>
      <c r="AP114" s="824">
        <v>1.1000000000000001</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2926182</v>
      </c>
      <c r="BR114" s="817"/>
      <c r="BS114" s="817"/>
      <c r="BT114" s="817"/>
      <c r="BU114" s="817"/>
      <c r="BV114" s="817">
        <v>3045109</v>
      </c>
      <c r="BW114" s="817"/>
      <c r="BX114" s="817"/>
      <c r="BY114" s="817"/>
      <c r="BZ114" s="817"/>
      <c r="CA114" s="817">
        <v>2880718</v>
      </c>
      <c r="CB114" s="817"/>
      <c r="CC114" s="817"/>
      <c r="CD114" s="817"/>
      <c r="CE114" s="817"/>
      <c r="CF114" s="875">
        <v>21.4</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85055</v>
      </c>
      <c r="BR115" s="817"/>
      <c r="BS115" s="817"/>
      <c r="BT115" s="817"/>
      <c r="BU115" s="817"/>
      <c r="BV115" s="817">
        <v>233802</v>
      </c>
      <c r="BW115" s="817"/>
      <c r="BX115" s="817"/>
      <c r="BY115" s="817"/>
      <c r="BZ115" s="817"/>
      <c r="CA115" s="817">
        <v>212675</v>
      </c>
      <c r="CB115" s="817"/>
      <c r="CC115" s="817"/>
      <c r="CD115" s="817"/>
      <c r="CE115" s="817"/>
      <c r="CF115" s="875">
        <v>1.6</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1416</v>
      </c>
      <c r="AB116" s="780"/>
      <c r="AC116" s="780"/>
      <c r="AD116" s="780"/>
      <c r="AE116" s="781"/>
      <c r="AF116" s="782">
        <v>1759</v>
      </c>
      <c r="AG116" s="780"/>
      <c r="AH116" s="780"/>
      <c r="AI116" s="780"/>
      <c r="AJ116" s="781"/>
      <c r="AK116" s="782">
        <v>242</v>
      </c>
      <c r="AL116" s="780"/>
      <c r="AM116" s="780"/>
      <c r="AN116" s="780"/>
      <c r="AO116" s="781"/>
      <c r="AP116" s="824">
        <v>0</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5109043</v>
      </c>
      <c r="AB117" s="903"/>
      <c r="AC117" s="903"/>
      <c r="AD117" s="903"/>
      <c r="AE117" s="904"/>
      <c r="AF117" s="905">
        <v>5126615</v>
      </c>
      <c r="AG117" s="903"/>
      <c r="AH117" s="903"/>
      <c r="AI117" s="903"/>
      <c r="AJ117" s="904"/>
      <c r="AK117" s="905">
        <v>5117069</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v>103679</v>
      </c>
      <c r="DH118" s="780"/>
      <c r="DI118" s="780"/>
      <c r="DJ118" s="780"/>
      <c r="DK118" s="781"/>
      <c r="DL118" s="782">
        <v>92589</v>
      </c>
      <c r="DM118" s="780"/>
      <c r="DN118" s="780"/>
      <c r="DO118" s="780"/>
      <c r="DP118" s="781"/>
      <c r="DQ118" s="782">
        <v>81499</v>
      </c>
      <c r="DR118" s="780"/>
      <c r="DS118" s="780"/>
      <c r="DT118" s="780"/>
      <c r="DU118" s="781"/>
      <c r="DV118" s="824">
        <v>0.6</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47482780</v>
      </c>
      <c r="BR119" s="845"/>
      <c r="BS119" s="845"/>
      <c r="BT119" s="845"/>
      <c r="BU119" s="845"/>
      <c r="BV119" s="845">
        <v>46374354</v>
      </c>
      <c r="BW119" s="845"/>
      <c r="BX119" s="845"/>
      <c r="BY119" s="845"/>
      <c r="BZ119" s="845"/>
      <c r="CA119" s="845">
        <v>45216029</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13340617</v>
      </c>
      <c r="BR120" s="842"/>
      <c r="BS120" s="842"/>
      <c r="BT120" s="842"/>
      <c r="BU120" s="842"/>
      <c r="BV120" s="842">
        <v>12813903</v>
      </c>
      <c r="BW120" s="842"/>
      <c r="BX120" s="842"/>
      <c r="BY120" s="842"/>
      <c r="BZ120" s="842"/>
      <c r="CA120" s="842">
        <v>11969622</v>
      </c>
      <c r="CB120" s="842"/>
      <c r="CC120" s="842"/>
      <c r="CD120" s="842"/>
      <c r="CE120" s="842"/>
      <c r="CF120" s="866">
        <v>88.7</v>
      </c>
      <c r="CG120" s="867"/>
      <c r="CH120" s="867"/>
      <c r="CI120" s="867"/>
      <c r="CJ120" s="867"/>
      <c r="CK120" s="868" t="s">
        <v>447</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1800271</v>
      </c>
      <c r="DH120" s="842"/>
      <c r="DI120" s="842"/>
      <c r="DJ120" s="842"/>
      <c r="DK120" s="842"/>
      <c r="DL120" s="842">
        <v>1673653</v>
      </c>
      <c r="DM120" s="842"/>
      <c r="DN120" s="842"/>
      <c r="DO120" s="842"/>
      <c r="DP120" s="842"/>
      <c r="DQ120" s="842">
        <v>1604477</v>
      </c>
      <c r="DR120" s="842"/>
      <c r="DS120" s="842"/>
      <c r="DT120" s="842"/>
      <c r="DU120" s="842"/>
      <c r="DV120" s="843">
        <v>11.9</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1928534</v>
      </c>
      <c r="BR121" s="817"/>
      <c r="BS121" s="817"/>
      <c r="BT121" s="817"/>
      <c r="BU121" s="817"/>
      <c r="BV121" s="817">
        <v>1811894</v>
      </c>
      <c r="BW121" s="817"/>
      <c r="BX121" s="817"/>
      <c r="BY121" s="817"/>
      <c r="BZ121" s="817"/>
      <c r="CA121" s="817">
        <v>1831293</v>
      </c>
      <c r="CB121" s="817"/>
      <c r="CC121" s="817"/>
      <c r="CD121" s="817"/>
      <c r="CE121" s="817"/>
      <c r="CF121" s="875">
        <v>13.6</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111668</v>
      </c>
      <c r="DR121" s="817"/>
      <c r="DS121" s="817"/>
      <c r="DT121" s="817"/>
      <c r="DU121" s="817"/>
      <c r="DV121" s="794">
        <v>0.8</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30226110</v>
      </c>
      <c r="BR122" s="845"/>
      <c r="BS122" s="845"/>
      <c r="BT122" s="845"/>
      <c r="BU122" s="845"/>
      <c r="BV122" s="845">
        <v>29231203</v>
      </c>
      <c r="BW122" s="845"/>
      <c r="BX122" s="845"/>
      <c r="BY122" s="845"/>
      <c r="BZ122" s="845"/>
      <c r="CA122" s="845">
        <v>27645802</v>
      </c>
      <c r="CB122" s="845"/>
      <c r="CC122" s="845"/>
      <c r="CD122" s="845"/>
      <c r="CE122" s="845"/>
      <c r="CF122" s="846">
        <v>205</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19237</v>
      </c>
      <c r="DH122" s="817"/>
      <c r="DI122" s="817"/>
      <c r="DJ122" s="817"/>
      <c r="DK122" s="817"/>
      <c r="DL122" s="817">
        <v>15520</v>
      </c>
      <c r="DM122" s="817"/>
      <c r="DN122" s="817"/>
      <c r="DO122" s="817"/>
      <c r="DP122" s="817"/>
      <c r="DQ122" s="817">
        <v>14625</v>
      </c>
      <c r="DR122" s="817"/>
      <c r="DS122" s="817"/>
      <c r="DT122" s="817"/>
      <c r="DU122" s="817"/>
      <c r="DV122" s="794">
        <v>0.1</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45495261</v>
      </c>
      <c r="BR123" s="833"/>
      <c r="BS123" s="833"/>
      <c r="BT123" s="833"/>
      <c r="BU123" s="833"/>
      <c r="BV123" s="833">
        <v>43857000</v>
      </c>
      <c r="BW123" s="833"/>
      <c r="BX123" s="833"/>
      <c r="BY123" s="833"/>
      <c r="BZ123" s="833"/>
      <c r="CA123" s="833">
        <v>41446717</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14.8</v>
      </c>
      <c r="BR124" s="831"/>
      <c r="BS124" s="831"/>
      <c r="BT124" s="831"/>
      <c r="BU124" s="831"/>
      <c r="BV124" s="831">
        <v>18.8</v>
      </c>
      <c r="BW124" s="831"/>
      <c r="BX124" s="831"/>
      <c r="BY124" s="831"/>
      <c r="BZ124" s="831"/>
      <c r="CA124" s="831">
        <v>27.9</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128495</v>
      </c>
      <c r="DH124" s="764"/>
      <c r="DI124" s="764"/>
      <c r="DJ124" s="764"/>
      <c r="DK124" s="765"/>
      <c r="DL124" s="766">
        <v>124470</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208066</v>
      </c>
      <c r="AB128" s="801"/>
      <c r="AC128" s="801"/>
      <c r="AD128" s="801"/>
      <c r="AE128" s="802"/>
      <c r="AF128" s="803">
        <v>210376</v>
      </c>
      <c r="AG128" s="801"/>
      <c r="AH128" s="801"/>
      <c r="AI128" s="801"/>
      <c r="AJ128" s="802"/>
      <c r="AK128" s="803">
        <v>234994</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12.64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v>85055</v>
      </c>
      <c r="DH128" s="791"/>
      <c r="DI128" s="791"/>
      <c r="DJ128" s="791"/>
      <c r="DK128" s="791"/>
      <c r="DL128" s="791">
        <v>233802</v>
      </c>
      <c r="DM128" s="791"/>
      <c r="DN128" s="791"/>
      <c r="DO128" s="791"/>
      <c r="DP128" s="791"/>
      <c r="DQ128" s="791">
        <v>212675</v>
      </c>
      <c r="DR128" s="791"/>
      <c r="DS128" s="791"/>
      <c r="DT128" s="791"/>
      <c r="DU128" s="791"/>
      <c r="DV128" s="792">
        <v>1.6</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17014789</v>
      </c>
      <c r="AB129" s="780"/>
      <c r="AC129" s="780"/>
      <c r="AD129" s="780"/>
      <c r="AE129" s="781"/>
      <c r="AF129" s="782">
        <v>17007007</v>
      </c>
      <c r="AG129" s="780"/>
      <c r="AH129" s="780"/>
      <c r="AI129" s="780"/>
      <c r="AJ129" s="781"/>
      <c r="AK129" s="782">
        <v>17069119</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17.64</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3651187</v>
      </c>
      <c r="AB130" s="780"/>
      <c r="AC130" s="780"/>
      <c r="AD130" s="780"/>
      <c r="AE130" s="781"/>
      <c r="AF130" s="782">
        <v>3640230</v>
      </c>
      <c r="AG130" s="780"/>
      <c r="AH130" s="780"/>
      <c r="AI130" s="780"/>
      <c r="AJ130" s="781"/>
      <c r="AK130" s="782">
        <v>3581902</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9.5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13363602</v>
      </c>
      <c r="AB131" s="764"/>
      <c r="AC131" s="764"/>
      <c r="AD131" s="764"/>
      <c r="AE131" s="765"/>
      <c r="AF131" s="766">
        <v>13366777</v>
      </c>
      <c r="AG131" s="764"/>
      <c r="AH131" s="764"/>
      <c r="AI131" s="764"/>
      <c r="AJ131" s="765"/>
      <c r="AK131" s="766">
        <v>13487217</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v>27.9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9.3521941169999998</v>
      </c>
      <c r="AB132" s="745"/>
      <c r="AC132" s="745"/>
      <c r="AD132" s="745"/>
      <c r="AE132" s="746"/>
      <c r="AF132" s="747">
        <v>9.5461231980000001</v>
      </c>
      <c r="AG132" s="745"/>
      <c r="AH132" s="745"/>
      <c r="AI132" s="745"/>
      <c r="AJ132" s="746"/>
      <c r="AK132" s="747">
        <v>9.6400391570000004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7.7</v>
      </c>
      <c r="AB133" s="724"/>
      <c r="AC133" s="724"/>
      <c r="AD133" s="724"/>
      <c r="AE133" s="725"/>
      <c r="AF133" s="723">
        <v>8.8000000000000007</v>
      </c>
      <c r="AG133" s="724"/>
      <c r="AH133" s="724"/>
      <c r="AI133" s="724"/>
      <c r="AJ133" s="725"/>
      <c r="AK133" s="723">
        <v>9.5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M+HTibUV/3meuA2+GuRDV16Sc7ffGEx09RupS2SxdPl4fKx6oGD5eOPqa+Tu/lVk6WXnpE0wT93clQTXllbPQ==" saltValue="nelKjaBRypDs299z3k684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okayO/3ZFIqwmGZCkh0b+K9d4gHCg14RPycmb/FoBYzBY0tbgpZmyyw6LYQBlJ/n8bKpDjj3OdMqAQD/HtsJA==" saltValue="J5XgLmNvGB7IejbrHFZn1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G79hzmgWl5mg2PMErY04SSRJlhJlqVB0TELrBmPzYLYBUGJvuN9+uBCdTEUcb4tjs0PoPLc0x/vct0gnYqJPg==" saltValue="vMFhTrNc3co6BTLAtqIg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4979268</v>
      </c>
      <c r="AP9" s="269">
        <v>183723</v>
      </c>
      <c r="AQ9" s="270">
        <v>117270</v>
      </c>
      <c r="AR9" s="271">
        <v>56.7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33560</v>
      </c>
      <c r="AP10" s="272">
        <v>1238</v>
      </c>
      <c r="AQ10" s="273">
        <v>10490</v>
      </c>
      <c r="AR10" s="274">
        <v>-88.2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v>186818</v>
      </c>
      <c r="AP11" s="272">
        <v>6893</v>
      </c>
      <c r="AQ11" s="273">
        <v>1802</v>
      </c>
      <c r="AR11" s="274">
        <v>282.5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489</v>
      </c>
      <c r="AP12" s="272" t="s">
        <v>489</v>
      </c>
      <c r="AQ12" s="273">
        <v>3</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t="s">
        <v>489</v>
      </c>
      <c r="AP13" s="272" t="s">
        <v>489</v>
      </c>
      <c r="AQ13" s="273">
        <v>4482</v>
      </c>
      <c r="AR13" s="274" t="s">
        <v>489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140151</v>
      </c>
      <c r="AP14" s="272">
        <v>5171</v>
      </c>
      <c r="AQ14" s="273">
        <v>2749</v>
      </c>
      <c r="AR14" s="274">
        <v>88.1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-364101</v>
      </c>
      <c r="AP15" s="272">
        <v>-13434</v>
      </c>
      <c r="AQ15" s="273">
        <v>-7399</v>
      </c>
      <c r="AR15" s="274">
        <v>81.599999999999994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4975696</v>
      </c>
      <c r="AP16" s="272">
        <v>183591</v>
      </c>
      <c r="AQ16" s="273">
        <v>129397</v>
      </c>
      <c r="AR16" s="274">
        <v>41.9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17.489999999999998</v>
      </c>
      <c r="AP21" s="286">
        <v>11.07</v>
      </c>
      <c r="AQ21" s="287">
        <v>6.42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98.5</v>
      </c>
      <c r="AP22" s="291">
        <v>97.2</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4754031</v>
      </c>
      <c r="AP32" s="300">
        <v>175413</v>
      </c>
      <c r="AQ32" s="301">
        <v>74841</v>
      </c>
      <c r="AR32" s="302">
        <v>134.4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489</v>
      </c>
      <c r="AP34" s="300" t="s">
        <v>489</v>
      </c>
      <c r="AQ34" s="301">
        <v>1</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220489</v>
      </c>
      <c r="AP35" s="300">
        <v>8136</v>
      </c>
      <c r="AQ35" s="301">
        <v>16683</v>
      </c>
      <c r="AR35" s="302">
        <v>-51.2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142307</v>
      </c>
      <c r="AP36" s="300">
        <v>5251</v>
      </c>
      <c r="AQ36" s="301">
        <v>2411</v>
      </c>
      <c r="AR36" s="302">
        <v>117.8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t="s">
        <v>489</v>
      </c>
      <c r="AP37" s="300" t="s">
        <v>489</v>
      </c>
      <c r="AQ37" s="301">
        <v>548</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v>242</v>
      </c>
      <c r="AP38" s="303">
        <v>9</v>
      </c>
      <c r="AQ38" s="304">
        <v>7</v>
      </c>
      <c r="AR38" s="292">
        <v>28.6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-234994</v>
      </c>
      <c r="AP39" s="300">
        <v>-8671</v>
      </c>
      <c r="AQ39" s="301">
        <v>-3756</v>
      </c>
      <c r="AR39" s="302">
        <v>130.9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-3581902</v>
      </c>
      <c r="AP40" s="300">
        <v>-132164</v>
      </c>
      <c r="AQ40" s="301">
        <v>-63247</v>
      </c>
      <c r="AR40" s="302">
        <v>109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1300173</v>
      </c>
      <c r="AP41" s="300">
        <v>47973</v>
      </c>
      <c r="AQ41" s="301">
        <v>27488</v>
      </c>
      <c r="AR41" s="302">
        <v>74.5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5761859</v>
      </c>
      <c r="AN51" s="322">
        <v>194244</v>
      </c>
      <c r="AO51" s="323">
        <v>-21.6</v>
      </c>
      <c r="AP51" s="324">
        <v>92632</v>
      </c>
      <c r="AQ51" s="325">
        <v>-1.5</v>
      </c>
      <c r="AR51" s="326">
        <v>-20.100000000000001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2185318</v>
      </c>
      <c r="AN52" s="330">
        <v>73672</v>
      </c>
      <c r="AO52" s="331">
        <v>-33.299999999999997</v>
      </c>
      <c r="AP52" s="332">
        <v>47978</v>
      </c>
      <c r="AQ52" s="333">
        <v>-2</v>
      </c>
      <c r="AR52" s="334">
        <v>-31.3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5551936</v>
      </c>
      <c r="AN53" s="322">
        <v>191321</v>
      </c>
      <c r="AO53" s="323">
        <v>-1.5</v>
      </c>
      <c r="AP53" s="324">
        <v>96469</v>
      </c>
      <c r="AQ53" s="325">
        <v>4.0999999999999996</v>
      </c>
      <c r="AR53" s="326">
        <v>-5.6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2908386</v>
      </c>
      <c r="AN54" s="330">
        <v>100224</v>
      </c>
      <c r="AO54" s="331">
        <v>36</v>
      </c>
      <c r="AP54" s="332">
        <v>49775</v>
      </c>
      <c r="AQ54" s="333">
        <v>3.7</v>
      </c>
      <c r="AR54" s="334">
        <v>32.299999999999997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6497102</v>
      </c>
      <c r="AN55" s="322">
        <v>228353</v>
      </c>
      <c r="AO55" s="323">
        <v>19.399999999999999</v>
      </c>
      <c r="AP55" s="324">
        <v>85743</v>
      </c>
      <c r="AQ55" s="325">
        <v>-11.1</v>
      </c>
      <c r="AR55" s="326">
        <v>30.5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2538266</v>
      </c>
      <c r="AN56" s="330">
        <v>89212</v>
      </c>
      <c r="AO56" s="331">
        <v>-11</v>
      </c>
      <c r="AP56" s="332">
        <v>45231</v>
      </c>
      <c r="AQ56" s="333">
        <v>-9.1</v>
      </c>
      <c r="AR56" s="334">
        <v>-1.9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5770089</v>
      </c>
      <c r="AN57" s="322">
        <v>207400</v>
      </c>
      <c r="AO57" s="323">
        <v>-9.1999999999999993</v>
      </c>
      <c r="AP57" s="324">
        <v>92509</v>
      </c>
      <c r="AQ57" s="325">
        <v>7.9</v>
      </c>
      <c r="AR57" s="326">
        <v>-17.100000000000001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3274327</v>
      </c>
      <c r="AN58" s="330">
        <v>117693</v>
      </c>
      <c r="AO58" s="331">
        <v>31.9</v>
      </c>
      <c r="AP58" s="332">
        <v>52274</v>
      </c>
      <c r="AQ58" s="333">
        <v>15.6</v>
      </c>
      <c r="AR58" s="334">
        <v>16.3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7303803</v>
      </c>
      <c r="AN59" s="322">
        <v>269493</v>
      </c>
      <c r="AO59" s="323">
        <v>29.9</v>
      </c>
      <c r="AP59" s="324">
        <v>98544</v>
      </c>
      <c r="AQ59" s="325">
        <v>6.5</v>
      </c>
      <c r="AR59" s="326">
        <v>23.4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3087676</v>
      </c>
      <c r="AN60" s="330">
        <v>113928</v>
      </c>
      <c r="AO60" s="331">
        <v>-3.2</v>
      </c>
      <c r="AP60" s="332">
        <v>55816</v>
      </c>
      <c r="AQ60" s="333">
        <v>6.8</v>
      </c>
      <c r="AR60" s="334">
        <v>-10</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6176958</v>
      </c>
      <c r="AN61" s="337">
        <v>218162</v>
      </c>
      <c r="AO61" s="338">
        <v>3.4</v>
      </c>
      <c r="AP61" s="339">
        <v>93179</v>
      </c>
      <c r="AQ61" s="340">
        <v>1.2</v>
      </c>
      <c r="AR61" s="326">
        <v>2.2000000000000002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2798795</v>
      </c>
      <c r="AN62" s="330">
        <v>98946</v>
      </c>
      <c r="AO62" s="331">
        <v>4.0999999999999996</v>
      </c>
      <c r="AP62" s="332">
        <v>50215</v>
      </c>
      <c r="AQ62" s="333">
        <v>3</v>
      </c>
      <c r="AR62" s="334">
        <v>1.1000000000000001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1c+IFQeKQML1NpNuVrP29Cwceox8CuK1A3edTAg5XrwiK/V8F76FC7lG83OoXrtidBz4UHozyIYOVKTGo8mBMQ==" saltValue="xHyyquo5HyvIPgBbHhEEI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YwooQhEVN1zGXFHGsDPzJI3E7uNgts9tRO/IzzMgiuhpL8u3+q9l1eAULxAEHtLJDR9NNof0ZKP9ZCPrZI30pg==" saltValue="49wuSMu5QhRwz8o/hfcz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mQtM70CsRgZwH8gTNzZD262wM+Kjmc3klurznQd3PiScv9O93VDliTmvjAhkx9DKR3tj6b67y/mR5qEXSAwoXQ==" saltValue="X93HtnzgLGCCD14z8N3h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H43"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16.29</v>
      </c>
      <c r="G47" s="12">
        <v>15.63</v>
      </c>
      <c r="H47" s="12">
        <v>18.559999999999999</v>
      </c>
      <c r="I47" s="12">
        <v>18.57</v>
      </c>
      <c r="J47" s="13">
        <v>15</v>
      </c>
    </row>
    <row r="48" spans="2:10" ht="57.75" customHeight="1" x14ac:dyDescent="0.15">
      <c r="B48" s="14"/>
      <c r="C48" s="1141" t="s">
        <v>4</v>
      </c>
      <c r="D48" s="1141"/>
      <c r="E48" s="1142"/>
      <c r="F48" s="15">
        <v>3.74</v>
      </c>
      <c r="G48" s="16">
        <v>4.63</v>
      </c>
      <c r="H48" s="16">
        <v>4.21</v>
      </c>
      <c r="I48" s="16">
        <v>2.41</v>
      </c>
      <c r="J48" s="17">
        <v>2.99</v>
      </c>
    </row>
    <row r="49" spans="2:10" ht="57.75" customHeight="1" thickBot="1" x14ac:dyDescent="0.2">
      <c r="B49" s="18"/>
      <c r="C49" s="1143" t="s">
        <v>5</v>
      </c>
      <c r="D49" s="1143"/>
      <c r="E49" s="1144"/>
      <c r="F49" s="19" t="s">
        <v>532</v>
      </c>
      <c r="G49" s="20">
        <v>0.63</v>
      </c>
      <c r="H49" s="20" t="s">
        <v>533</v>
      </c>
      <c r="I49" s="20" t="s">
        <v>534</v>
      </c>
      <c r="J49" s="21" t="s">
        <v>535</v>
      </c>
    </row>
    <row r="50" spans="2:10" x14ac:dyDescent="0.15"/>
  </sheetData>
  <sheetProtection algorithmName="SHA-512" hashValue="zHAsur92gcVJGJIi4VzK/VWeyEGqv0wHBgXbAHHEurjbIpM80Lun/BtmKSi0b9T9Rty1v9OUduHfymcOu4OCWw==" saltValue="yWohQvSFzMy+BzlXcDwt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ts25235</cp:lastModifiedBy>
  <cp:lastPrinted>2026-03-10T06:22:19Z</cp:lastPrinted>
  <dcterms:created xsi:type="dcterms:W3CDTF">2026-02-23T09:24:57Z</dcterms:created>
  <dcterms:modified xsi:type="dcterms:W3CDTF">2026-03-17T23:56:27Z</dcterms:modified>
  <cp:category/>
</cp:coreProperties>
</file>